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nja Klaric\Desktop\Izvješće o izvršenju plana\"/>
    </mc:Choice>
  </mc:AlternateContent>
  <bookViews>
    <workbookView xWindow="-105" yWindow="-105" windowWidth="23250" windowHeight="12450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1">' Račun prihoda i rashoda'!$B$1:$I$87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5" l="1"/>
  <c r="H15" i="5"/>
  <c r="K10" i="3"/>
  <c r="K40" i="3"/>
  <c r="K39" i="3"/>
  <c r="K38" i="3"/>
  <c r="K37" i="3"/>
  <c r="K36" i="3"/>
  <c r="K35" i="3"/>
  <c r="K34" i="3"/>
  <c r="K33" i="3"/>
  <c r="K28" i="3"/>
  <c r="F14" i="5"/>
  <c r="F31" i="5"/>
  <c r="H44" i="7"/>
  <c r="H115" i="7"/>
  <c r="H58" i="7"/>
  <c r="H66" i="7"/>
  <c r="H72" i="7"/>
  <c r="H40" i="7"/>
  <c r="H120" i="7"/>
  <c r="H142" i="7"/>
  <c r="F36" i="5"/>
  <c r="D24" i="5"/>
  <c r="D31" i="5"/>
  <c r="D36" i="5"/>
  <c r="F44" i="7"/>
  <c r="F13" i="7"/>
  <c r="F94" i="7"/>
  <c r="F93" i="7" s="1"/>
  <c r="F115" i="7"/>
  <c r="F112" i="7"/>
  <c r="F111" i="7" s="1"/>
  <c r="F131" i="7"/>
  <c r="F130" i="7" s="1"/>
  <c r="J43" i="3"/>
  <c r="J42" i="3"/>
  <c r="J34" i="3" s="1"/>
  <c r="J33" i="3" s="1"/>
  <c r="J76" i="3"/>
  <c r="J77" i="3"/>
  <c r="J78" i="3"/>
  <c r="J85" i="3"/>
  <c r="J54" i="3"/>
  <c r="J47" i="3"/>
  <c r="G9" i="5"/>
  <c r="D14" i="5"/>
  <c r="H10" i="1"/>
  <c r="H15" i="1"/>
  <c r="H12" i="1"/>
  <c r="F11" i="5"/>
  <c r="J21" i="3"/>
  <c r="J22" i="3"/>
  <c r="C7" i="8"/>
  <c r="C6" i="8"/>
  <c r="C31" i="5"/>
  <c r="C24" i="5"/>
  <c r="C23" i="5" s="1"/>
  <c r="C19" i="5"/>
  <c r="C16" i="5"/>
  <c r="C7" i="5"/>
  <c r="C6" i="5" s="1"/>
  <c r="G35" i="3"/>
  <c r="G34" i="3" s="1"/>
  <c r="G33" i="3" s="1"/>
  <c r="G26" i="3"/>
  <c r="G25" i="3"/>
  <c r="G18" i="3"/>
  <c r="G17" i="3"/>
  <c r="G11" i="3" s="1"/>
  <c r="G10" i="3" s="1"/>
  <c r="G13" i="3"/>
  <c r="G12" i="3"/>
  <c r="G16" i="1"/>
  <c r="G15" i="1"/>
  <c r="G12" i="1"/>
  <c r="F24" i="5"/>
  <c r="F43" i="7" l="1"/>
  <c r="H37" i="7"/>
  <c r="H48" i="7"/>
  <c r="H45" i="7" s="1"/>
  <c r="H55" i="7"/>
  <c r="H54" i="7" s="1"/>
  <c r="I66" i="7"/>
  <c r="H71" i="7"/>
  <c r="H78" i="7"/>
  <c r="H85" i="7"/>
  <c r="H84" i="7" s="1"/>
  <c r="H83" i="7" s="1"/>
  <c r="H90" i="7"/>
  <c r="H89" i="7" s="1"/>
  <c r="H88" i="7" s="1"/>
  <c r="I88" i="7" s="1"/>
  <c r="H95" i="7"/>
  <c r="I95" i="7" s="1"/>
  <c r="I108" i="7"/>
  <c r="I105" i="7"/>
  <c r="H126" i="7"/>
  <c r="H125" i="7" s="1"/>
  <c r="H132" i="7"/>
  <c r="H131" i="7" s="1"/>
  <c r="H130" i="7" s="1"/>
  <c r="F125" i="7"/>
  <c r="F12" i="7"/>
  <c r="F36" i="7"/>
  <c r="F35" i="7" s="1"/>
  <c r="F7" i="8"/>
  <c r="F6" i="8" s="1"/>
  <c r="D7" i="8"/>
  <c r="D6" i="8" s="1"/>
  <c r="F7" i="5"/>
  <c r="F19" i="5"/>
  <c r="L10" i="1"/>
  <c r="K10" i="1"/>
  <c r="H36" i="7" l="1"/>
  <c r="H35" i="7" s="1"/>
  <c r="H94" i="7"/>
  <c r="I104" i="7"/>
  <c r="F11" i="7"/>
  <c r="I94" i="7" l="1"/>
  <c r="H93" i="7"/>
  <c r="I93" i="7" s="1"/>
  <c r="J35" i="3"/>
  <c r="H37" i="5"/>
  <c r="G37" i="5"/>
  <c r="G36" i="5"/>
  <c r="H34" i="5"/>
  <c r="H33" i="5"/>
  <c r="G34" i="5"/>
  <c r="G33" i="5"/>
  <c r="G26" i="5"/>
  <c r="H20" i="5"/>
  <c r="H19" i="5"/>
  <c r="G20" i="5"/>
  <c r="G19" i="5"/>
  <c r="H17" i="5"/>
  <c r="G17" i="5"/>
  <c r="G14" i="5"/>
  <c r="G12" i="5"/>
  <c r="G11" i="5"/>
  <c r="G7" i="5"/>
  <c r="I72" i="7"/>
  <c r="I85" i="7"/>
  <c r="I101" i="7"/>
  <c r="I120" i="7"/>
  <c r="I125" i="7"/>
  <c r="I126" i="7"/>
  <c r="I132" i="7"/>
  <c r="I131" i="7"/>
  <c r="I130" i="7"/>
  <c r="I142" i="7"/>
  <c r="H138" i="7"/>
  <c r="H124" i="7"/>
  <c r="H123" i="7" s="1"/>
  <c r="H116" i="7"/>
  <c r="I100" i="7"/>
  <c r="I99" i="7"/>
  <c r="I78" i="7"/>
  <c r="I71" i="7"/>
  <c r="I58" i="7"/>
  <c r="I45" i="7"/>
  <c r="I40" i="7"/>
  <c r="I36" i="7"/>
  <c r="I35" i="7"/>
  <c r="H14" i="7"/>
  <c r="F6" i="5"/>
  <c r="H16" i="5"/>
  <c r="H8" i="5"/>
  <c r="H8" i="8"/>
  <c r="H7" i="8"/>
  <c r="H6" i="8"/>
  <c r="G8" i="8"/>
  <c r="G7" i="8"/>
  <c r="G6" i="8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1" i="3"/>
  <c r="K62" i="3"/>
  <c r="K63" i="3"/>
  <c r="K64" i="3"/>
  <c r="K65" i="3"/>
  <c r="K66" i="3"/>
  <c r="L69" i="3"/>
  <c r="K69" i="3"/>
  <c r="K70" i="3"/>
  <c r="K71" i="3"/>
  <c r="L72" i="3"/>
  <c r="K72" i="3"/>
  <c r="K73" i="3"/>
  <c r="K74" i="3"/>
  <c r="L76" i="3"/>
  <c r="K76" i="3"/>
  <c r="L77" i="3"/>
  <c r="K78" i="3"/>
  <c r="K79" i="3"/>
  <c r="K81" i="3"/>
  <c r="K86" i="3"/>
  <c r="K85" i="3"/>
  <c r="K19" i="3"/>
  <c r="K23" i="3"/>
  <c r="L21" i="3"/>
  <c r="K27" i="3"/>
  <c r="H11" i="3"/>
  <c r="H10" i="3" s="1"/>
  <c r="J26" i="3"/>
  <c r="J25" i="3" s="1"/>
  <c r="L25" i="3" s="1"/>
  <c r="H34" i="3"/>
  <c r="H33" i="3" s="1"/>
  <c r="I115" i="7" l="1"/>
  <c r="H111" i="7"/>
  <c r="I14" i="7"/>
  <c r="H13" i="7"/>
  <c r="H12" i="7" s="1"/>
  <c r="G31" i="5"/>
  <c r="F23" i="5"/>
  <c r="I138" i="7"/>
  <c r="H137" i="7"/>
  <c r="H136" i="7" s="1"/>
  <c r="H135" i="7" s="1"/>
  <c r="G8" i="5"/>
  <c r="G16" i="5"/>
  <c r="G6" i="5"/>
  <c r="I54" i="7"/>
  <c r="I116" i="7"/>
  <c r="H77" i="7"/>
  <c r="I77" i="7" s="1"/>
  <c r="K77" i="3"/>
  <c r="F124" i="7"/>
  <c r="F137" i="7"/>
  <c r="D7" i="5"/>
  <c r="H36" i="5"/>
  <c r="D23" i="5"/>
  <c r="H31" i="5"/>
  <c r="D6" i="5" l="1"/>
  <c r="H6" i="5" s="1"/>
  <c r="H7" i="5"/>
  <c r="H43" i="7"/>
  <c r="I111" i="7"/>
  <c r="F123" i="7"/>
  <c r="I124" i="7"/>
  <c r="I13" i="7"/>
  <c r="H11" i="7"/>
  <c r="I11" i="7" s="1"/>
  <c r="F136" i="7"/>
  <c r="I137" i="7"/>
  <c r="J18" i="3"/>
  <c r="J17" i="3" s="1"/>
  <c r="J13" i="3"/>
  <c r="J15" i="1"/>
  <c r="J16" i="1" s="1"/>
  <c r="J12" i="1"/>
  <c r="I123" i="7" l="1"/>
  <c r="L12" i="1"/>
  <c r="K12" i="1"/>
  <c r="H10" i="7"/>
  <c r="F135" i="7"/>
  <c r="F10" i="7" s="1"/>
  <c r="I136" i="7"/>
  <c r="K21" i="3"/>
  <c r="K22" i="3"/>
  <c r="K26" i="3"/>
  <c r="J12" i="3"/>
  <c r="J11" i="3" s="1"/>
  <c r="J10" i="3" s="1"/>
  <c r="K17" i="3"/>
  <c r="I48" i="7"/>
  <c r="I135" i="7" l="1"/>
  <c r="F9" i="7"/>
  <c r="F8" i="7" s="1"/>
  <c r="L12" i="3"/>
  <c r="K12" i="3"/>
  <c r="L11" i="3"/>
  <c r="K11" i="3" l="1"/>
  <c r="L10" i="3"/>
  <c r="I44" i="7"/>
  <c r="I83" i="7" l="1"/>
  <c r="H9" i="7"/>
  <c r="H8" i="7" s="1"/>
  <c r="I43" i="7" l="1"/>
  <c r="H16" i="1"/>
  <c r="L35" i="3" l="1"/>
  <c r="L42" i="3"/>
  <c r="L34" i="3"/>
  <c r="L33" i="3" l="1"/>
  <c r="L14" i="1"/>
  <c r="L13" i="1"/>
  <c r="K14" i="1" l="1"/>
  <c r="K13" i="1"/>
  <c r="I12" i="7" l="1"/>
  <c r="L15" i="1"/>
  <c r="K15" i="1"/>
  <c r="I10" i="7" l="1"/>
  <c r="I84" i="7"/>
  <c r="I9" i="7" l="1"/>
  <c r="K14" i="3"/>
  <c r="I8" i="7" l="1"/>
  <c r="K18" i="3"/>
  <c r="K13" i="3"/>
  <c r="K25" i="3" l="1"/>
  <c r="H25" i="5"/>
  <c r="H23" i="5" l="1"/>
  <c r="H24" i="5"/>
  <c r="G25" i="5" l="1"/>
  <c r="G24" i="5"/>
  <c r="G23" i="5"/>
</calcChain>
</file>

<file path=xl/sharedStrings.xml><?xml version="1.0" encoding="utf-8"?>
<sst xmlns="http://schemas.openxmlformats.org/spreadsheetml/2006/main" count="431" uniqueCount="201">
  <si>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</si>
  <si>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</si>
  <si>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</si>
  <si>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</si>
  <si>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</si>
  <si>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</si>
  <si>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</si>
  <si>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</si>
  <si>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</si>
  <si>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</si>
  <si>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</si>
  <si>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</si>
  <si>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</si>
  <si>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</si>
  <si>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</si>
  <si>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</si>
  <si>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</si>
  <si>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</si>
  <si>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</si>
  <si>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</si>
  <si>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</si>
  <si>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</si>
  <si>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</si>
  <si>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</si>
  <si>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</si>
  <si>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</si>
  <si>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</si>
  <si>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</si>
  <si>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</si>
  <si>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</si>
  <si>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</si>
  <si>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</si>
  <si>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</si>
  <si>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</si>
  <si>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</si>
  <si>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</si>
  <si>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</si>
  <si>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</si>
  <si>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</si>
  <si>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</si>
  <si>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</si>
  <si>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</si>
  <si>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</si>
  <si>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</si>
  <si>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</si>
  <si>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</si>
  <si>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</si>
  <si>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</si>
  <si>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</si>
  <si>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 xml:space="preserve"> </t>
  </si>
  <si>
    <t>Prihodi iz nadležnog proračuna i od HZZO-a temeljem ugovorenih obveza</t>
  </si>
  <si>
    <t xml:space="preserve">Prihodi iz nadležnog proračuna za financiranje redovne djelatnosti proračunskih korisnika  </t>
  </si>
  <si>
    <t xml:space="preserve">Prihodi iz nadležnog proračuna za financiranje rashoda poslovanja  </t>
  </si>
  <si>
    <t xml:space="preserve">Prihodi od imovine  </t>
  </si>
  <si>
    <t xml:space="preserve">Prihodi od financijske imovine  </t>
  </si>
  <si>
    <t xml:space="preserve">Kamate na oročena sredstva i depozite po viđenju </t>
  </si>
  <si>
    <t xml:space="preserve">Tekuće donacije </t>
  </si>
  <si>
    <t xml:space="preserve">Ostali rashodi za zaposlene </t>
  </si>
  <si>
    <t xml:space="preserve">Doprinos na plaće </t>
  </si>
  <si>
    <t xml:space="preserve">Doprinos za obvezno zdravstveno osiguranje </t>
  </si>
  <si>
    <t xml:space="preserve">Naknade troškova zaposlenima </t>
  </si>
  <si>
    <t xml:space="preserve">Službena putovanja </t>
  </si>
  <si>
    <t xml:space="preserve">Naknade za prijevoz, za rad na terenu i odvojeni život </t>
  </si>
  <si>
    <t xml:space="preserve">Stručno usavršavanje zaposlenih </t>
  </si>
  <si>
    <t>Rashodi za materijal i energiju</t>
  </si>
  <si>
    <t>Uredski materijal i ostali materijalni rashodi</t>
  </si>
  <si>
    <t xml:space="preserve">Materijal i sirovine </t>
  </si>
  <si>
    <t xml:space="preserve">Energija </t>
  </si>
  <si>
    <t xml:space="preserve">Materijal i dijelovi za tekuće investicijsko održavanje </t>
  </si>
  <si>
    <t xml:space="preserve">Sitan inventar i auto gume </t>
  </si>
  <si>
    <t xml:space="preserve">Službena , radna i zaštitna odjeća </t>
  </si>
  <si>
    <t>Rashodi za usluge</t>
  </si>
  <si>
    <t>Usluge telefona, poštei prijevoza</t>
  </si>
  <si>
    <t xml:space="preserve">Usluge tekućeg investicijskog održavanja </t>
  </si>
  <si>
    <t xml:space="preserve">Usluge promidžbe i informiranja </t>
  </si>
  <si>
    <t xml:space="preserve">Komunalne usluge </t>
  </si>
  <si>
    <t xml:space="preserve">Zdravstvene i veterinarske usluge </t>
  </si>
  <si>
    <t xml:space="preserve">Intelektualne i osoben usluge </t>
  </si>
  <si>
    <t>Računalne usluge</t>
  </si>
  <si>
    <t xml:space="preserve">Ostale usluge </t>
  </si>
  <si>
    <t xml:space="preserve">Ostali nespomenuti rashodi poslovanja </t>
  </si>
  <si>
    <t>Financijski rashodi</t>
  </si>
  <si>
    <t>Ostali financijski rashodi</t>
  </si>
  <si>
    <t xml:space="preserve">Bankarske usluge i usluge platnog prometa </t>
  </si>
  <si>
    <t xml:space="preserve">Rashodi za nabavu proizvedene dugotrajne imovine </t>
  </si>
  <si>
    <t xml:space="preserve">Računala i računalna oprema 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</si>
  <si>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</si>
  <si>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</si>
  <si>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Pristojbe i naknade </t>
  </si>
  <si>
    <t xml:space="preserve">Troškovi sudskih postupaka </t>
  </si>
  <si>
    <t xml:space="preserve">Oprema za održavanje i zaštitu </t>
  </si>
  <si>
    <t xml:space="preserve">Uređaji, strojevi i oprema za ostale namjene </t>
  </si>
  <si>
    <t xml:space="preserve">Knjige </t>
  </si>
  <si>
    <t>5 Pomoći</t>
  </si>
  <si>
    <t xml:space="preserve">09 Obrazovanje </t>
  </si>
  <si>
    <t xml:space="preserve">Materijalni rashodi </t>
  </si>
  <si>
    <t xml:space="preserve">Stručno usavršavanje zaposlenika </t>
  </si>
  <si>
    <t xml:space="preserve">Ostale naknade troškova zaposlenima </t>
  </si>
  <si>
    <t xml:space="preserve">Računalne usluge </t>
  </si>
  <si>
    <t xml:space="preserve">Financijski rashodi </t>
  </si>
  <si>
    <t xml:space="preserve">Uredski materijal i ostali materijalni rashodi </t>
  </si>
  <si>
    <t xml:space="preserve">Članarine i norme </t>
  </si>
  <si>
    <t>7=5/3*100</t>
  </si>
  <si>
    <t>5=4/2*100</t>
  </si>
  <si>
    <t xml:space="preserve">Intelektualne i osobne usluge </t>
  </si>
  <si>
    <t>Izvor 1.1.</t>
  </si>
  <si>
    <t xml:space="preserve">Naknade građanima i kućanstvima na zemelju osiguranja i druge naknade štete </t>
  </si>
  <si>
    <t xml:space="preserve">Ostale naknade građanima i kućanstvima iz proračuna </t>
  </si>
  <si>
    <t>Naknade građanima i kućanstvima u naravi</t>
  </si>
  <si>
    <t xml:space="preserve">Komunikacijska oprema </t>
  </si>
  <si>
    <t xml:space="preserve">Sportska i glazbena oprema </t>
  </si>
  <si>
    <t xml:space="preserve">Instrumenti uređaji i strojevi </t>
  </si>
  <si>
    <t xml:space="preserve">091 Predškolsko i osnovno obrazovanje </t>
  </si>
  <si>
    <t>Redovana programska djelatnost OŠ</t>
  </si>
  <si>
    <t xml:space="preserve">KAPITALNA ULAGANJA U OPREMU -DECENTRALIZIRANA SREDSTVA </t>
  </si>
  <si>
    <t>PROGRAM 3201</t>
  </si>
  <si>
    <t xml:space="preserve">ŠIRE JAVNE POTREBE - IZNAD MINIMALNOG STANDARDA </t>
  </si>
  <si>
    <t xml:space="preserve"> Aktivnost A320102</t>
  </si>
  <si>
    <t>Izvor 5.3.</t>
  </si>
  <si>
    <t>Pomoć iz državnog proračuna PK</t>
  </si>
  <si>
    <t>Izvor 5.4</t>
  </si>
  <si>
    <t xml:space="preserve">Pomoći iz Županijskog proračuna PK  </t>
  </si>
  <si>
    <t xml:space="preserve">NABAVA UDŽBENIK I PRIBORA </t>
  </si>
  <si>
    <t xml:space="preserve"> Aktivnost A320104</t>
  </si>
  <si>
    <t xml:space="preserve">PROJEKT E ŠKOLE </t>
  </si>
  <si>
    <t>Izvor 3.1</t>
  </si>
  <si>
    <t xml:space="preserve">PROGRAM 3202 </t>
  </si>
  <si>
    <t xml:space="preserve">KAPITALNA ULAGANJA NA OBJETIMA </t>
  </si>
  <si>
    <t>Kapitalni projekat T320201</t>
  </si>
  <si>
    <t xml:space="preserve">KUPNJA OPREME ZA OSNOVNE ŠKOLE </t>
  </si>
  <si>
    <t>Kapitalni projekat K320250</t>
  </si>
  <si>
    <t>NABAVA ŠKOLSKE LEKTIRE</t>
  </si>
  <si>
    <t>RASHODI ZA ZAPOSLENE U OŠ</t>
  </si>
  <si>
    <t>PROGRAM 3203</t>
  </si>
  <si>
    <t>Aktivnost A320301</t>
  </si>
  <si>
    <t xml:space="preserve">53 Pomoći iz državnog proračuna </t>
  </si>
  <si>
    <t>12 Porezni prihodi za decentr.prihode</t>
  </si>
  <si>
    <t xml:space="preserve">6 Donacije </t>
  </si>
  <si>
    <t xml:space="preserve">61 Donacije </t>
  </si>
  <si>
    <t xml:space="preserve">Usluge telefona, pošte i prijevoza </t>
  </si>
  <si>
    <t xml:space="preserve">Rashodi za zaposlene </t>
  </si>
  <si>
    <t xml:space="preserve">Naknade za prijevoz, za rad naterenu i odvojeni život </t>
  </si>
  <si>
    <t xml:space="preserve">Rashodi za nabavu proizvedene dugotrajne imovine  </t>
  </si>
  <si>
    <t xml:space="preserve">Naknade građanima i kućanstvima na temelju osiguranja i druge naknade </t>
  </si>
  <si>
    <t>Knjige</t>
  </si>
  <si>
    <t>Uredska oprema i namještaj</t>
  </si>
  <si>
    <t>Izvor 6.1</t>
  </si>
  <si>
    <t xml:space="preserve">Plaće za redovan rad </t>
  </si>
  <si>
    <t xml:space="preserve">Doprinosi na plaće </t>
  </si>
  <si>
    <t>Pomoći iz državnog proračuna  PK</t>
  </si>
  <si>
    <t>Materijal i dijelovi za tekuće inves.održ.</t>
  </si>
  <si>
    <t xml:space="preserve">Službena, radna i zaštitna odjeća i obuća </t>
  </si>
  <si>
    <t>Usluge telefona, pošte i prijevoza</t>
  </si>
  <si>
    <t xml:space="preserve">'Prihodi iz nadležnog proračuna za financiranje rashoda za nabavu nefinancijske imovine </t>
  </si>
  <si>
    <t xml:space="preserve">Kapitalne  pomoći proračunskim korisnicima iz proračuna koji im nije nadležan </t>
  </si>
  <si>
    <t>Aktivnost A320001</t>
  </si>
  <si>
    <t>Aktivnost K320001</t>
  </si>
  <si>
    <t xml:space="preserve">IZVANNASTAVNE I IZVANŠKOLSKE AKTIVNOSTI </t>
  </si>
  <si>
    <t>Tekući projekat T320111</t>
  </si>
  <si>
    <t xml:space="preserve">54 Pomoći iz županijskog proračuna </t>
  </si>
  <si>
    <t>CENTAR ZA AUTIZAM SPLIT</t>
  </si>
  <si>
    <t>ODSJEK ZA ODGOJ, OBRAZOVANJE, ZNANOST I TEHNIČKU KULTURU</t>
  </si>
  <si>
    <t>Glava  10301</t>
  </si>
  <si>
    <t xml:space="preserve"> DECENTRALIZIRANE FUNKCIJE - MINIMALNI FINANCIJSKI </t>
  </si>
  <si>
    <t>OSNOVNO ŠKOLSKO OBRAZOVANJE</t>
  </si>
  <si>
    <t>Program 3200</t>
  </si>
  <si>
    <t>Glavni program S02</t>
  </si>
  <si>
    <t xml:space="preserve">HITNE INTERVENCIJE </t>
  </si>
  <si>
    <t>Aktivnost  A320113</t>
  </si>
  <si>
    <t xml:space="preserve">Aktivnost  A320111 </t>
  </si>
  <si>
    <t>Vlastiti prihodi</t>
  </si>
  <si>
    <t xml:space="preserve">Premije osiguranja </t>
  </si>
  <si>
    <t>Donacije od pravnih i fizičkih osoba izvan općeg proračuna i povrat donacija po protesnim jamstvima</t>
  </si>
  <si>
    <t>Oprema za održavanje i zaštitu</t>
  </si>
  <si>
    <t xml:space="preserve">Intelektualne i osbne usluge </t>
  </si>
  <si>
    <t xml:space="preserve">Usluge tekućeg i investicijskog održavanja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</si>
  <si>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</si>
  <si>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TEKUĆI PLAN 2024.*</t>
  </si>
  <si>
    <t xml:space="preserve">OSTVARENJE/IZVRŠENJE 
1.-12.2024. </t>
  </si>
  <si>
    <t xml:space="preserve">OSTVARENJE/ IZVRŠENJE 
1.-12.2024. </t>
  </si>
  <si>
    <t xml:space="preserve"> IZVRŠENJE 
1.-12.2024. </t>
  </si>
  <si>
    <t>EU PROJEKAT S POMOĆNIKOM MOGU BOLJE 7</t>
  </si>
  <si>
    <t xml:space="preserve">ODRŽAVANJE OBJEKATA OŠ </t>
  </si>
  <si>
    <t>Aktivnost  A320120</t>
  </si>
  <si>
    <t xml:space="preserve">Službena putovanja  </t>
  </si>
  <si>
    <t xml:space="preserve">Doprinos zaobvezno zdravstveno osiguranje </t>
  </si>
  <si>
    <t>Prihodi od grada</t>
  </si>
  <si>
    <t>Donacije PK</t>
  </si>
  <si>
    <t>IZVORNI PLAN ILI REBALANS 2025.*</t>
  </si>
  <si>
    <t>TEKUĆI PLAN 2025.*</t>
  </si>
  <si>
    <t xml:space="preserve">OSTVARENJE/IZVRŠENJE 
1.-12.2025. </t>
  </si>
  <si>
    <t xml:space="preserve">OSTVARENJE/ IZVRŠENJE 
1.-12.2025. </t>
  </si>
  <si>
    <t xml:space="preserve"> IZVRŠENJE 
1.-12.2025. </t>
  </si>
  <si>
    <t xml:space="preserve">52 Pomoći  </t>
  </si>
  <si>
    <t xml:space="preserve">52 Pomoći </t>
  </si>
  <si>
    <r>
      <rPr>
        <b/>
        <sz val="10"/>
        <rFont val="Arial"/>
        <family val="2"/>
        <charset val="238"/>
      </rPr>
      <t>Izvor 5.2</t>
    </r>
    <r>
      <rPr>
        <sz val="10"/>
        <rFont val="Arial"/>
        <family val="2"/>
        <charset val="238"/>
      </rPr>
      <t>.</t>
    </r>
  </si>
  <si>
    <t xml:space="preserve">Pomoći temeljem prijenosa EU sredstava </t>
  </si>
  <si>
    <t xml:space="preserve">Aktivnost  A320118 </t>
  </si>
  <si>
    <t xml:space="preserve">Opći prihodi i primici </t>
  </si>
  <si>
    <t>IZVRŠENJE FINANCIJSKOG PLANA PRORAČUNSKOG KORISNIKA - CENTAR ZA AUTIZAM SPLIT
ZA  2025. GODINE</t>
  </si>
  <si>
    <t>UGOVORENI PRIJEVOZ UČENIKA 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</si>
</sst>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Times New Roman"/>
      <family val="1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00">
    <xf numFmtId="0" fontId="0" fillId="0" borderId="0" xfId="0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indent="1"/>
    </xf>
    <xf numFmtId="0" fontId="5" fillId="2" borderId="3" xfId="0" quotePrefix="1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top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0" fontId="15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18" fillId="0" borderId="3" xfId="0" applyNumberFormat="1" applyFont="1" applyBorder="1"/>
    <xf numFmtId="0" fontId="5" fillId="2" borderId="3" xfId="0" applyNumberFormat="1" applyFont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4" fontId="5" fillId="2" borderId="3" xfId="0" applyNumberFormat="1" applyFont="1" applyFill="1" applyBorder="1" applyAlignment="1" applyProtection="1">
      <alignment horizontal="right" wrapText="1"/>
    </xf>
    <xf numFmtId="4" fontId="7" fillId="2" borderId="3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 applyProtection="1">
      <alignment vertical="center" wrapText="1"/>
    </xf>
    <xf numFmtId="4" fontId="7" fillId="3" borderId="3" xfId="0" applyNumberFormat="1" applyFont="1" applyFill="1" applyBorder="1" applyAlignment="1" applyProtection="1">
      <alignment horizontal="right" wrapText="1"/>
    </xf>
    <xf numFmtId="0" fontId="14" fillId="0" borderId="0" xfId="0" applyFont="1"/>
    <xf numFmtId="0" fontId="7" fillId="2" borderId="3" xfId="0" applyFont="1" applyFill="1" applyBorder="1" applyAlignment="1">
      <alignment horizontal="left" vertical="center" wrapText="1" indent="1"/>
    </xf>
    <xf numFmtId="4" fontId="7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0" fontId="20" fillId="3" borderId="3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2" borderId="0" xfId="0" applyFill="1"/>
    <xf numFmtId="4" fontId="5" fillId="0" borderId="3" xfId="0" applyNumberFormat="1" applyFont="1" applyBorder="1"/>
    <xf numFmtId="0" fontId="22" fillId="0" borderId="0" xfId="0" applyFont="1"/>
    <xf numFmtId="0" fontId="21" fillId="0" borderId="3" xfId="0" applyFont="1" applyBorder="1"/>
    <xf numFmtId="1" fontId="7" fillId="2" borderId="1" xfId="0" applyNumberFormat="1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3" fillId="2" borderId="5" xfId="0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right" vertical="center"/>
    </xf>
    <xf numFmtId="0" fontId="7" fillId="0" borderId="3" xfId="0" quotePrefix="1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 applyProtection="1">
      <alignment horizontal="right" wrapText="1"/>
    </xf>
    <xf numFmtId="4" fontId="7" fillId="0" borderId="3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 applyProtection="1">
      <alignment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20" fillId="0" borderId="3" xfId="0" quotePrefix="1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Fill="1" applyBorder="1" applyAlignment="1" applyProtection="1">
      <alignment horizontal="left" vertical="center" wrapText="1"/>
    </xf>
    <xf numFmtId="4" fontId="7" fillId="3" borderId="3" xfId="0" quotePrefix="1" applyNumberFormat="1" applyFont="1" applyFill="1" applyBorder="1" applyAlignment="1">
      <alignment horizontal="left" wrapText="1"/>
    </xf>
    <xf numFmtId="4" fontId="7" fillId="3" borderId="3" xfId="0" applyNumberFormat="1" applyFont="1" applyFill="1" applyBorder="1" applyAlignment="1" applyProtection="1">
      <alignment horizontal="center" vertical="center" wrapText="1"/>
    </xf>
    <xf numFmtId="4" fontId="7" fillId="3" borderId="3" xfId="0" applyNumberFormat="1" applyFont="1" applyFill="1" applyBorder="1" applyAlignment="1" applyProtection="1">
      <alignment horizontal="left" vertical="center" wrapText="1"/>
    </xf>
    <xf numFmtId="4" fontId="25" fillId="3" borderId="3" xfId="0" applyNumberFormat="1" applyFont="1" applyFill="1" applyBorder="1" applyAlignment="1">
      <alignment horizontal="right"/>
    </xf>
    <xf numFmtId="0" fontId="18" fillId="0" borderId="0" xfId="0" applyFont="1"/>
    <xf numFmtId="0" fontId="26" fillId="0" borderId="0" xfId="0" applyFont="1" applyAlignment="1">
      <alignment horizontal="center" vertical="center" wrapText="1"/>
    </xf>
    <xf numFmtId="4" fontId="7" fillId="0" borderId="3" xfId="0" applyNumberFormat="1" applyFont="1" applyBorder="1"/>
    <xf numFmtId="3" fontId="5" fillId="2" borderId="3" xfId="0" applyNumberFormat="1" applyFont="1" applyFill="1" applyBorder="1" applyAlignment="1">
      <alignment horizontal="right"/>
    </xf>
    <xf numFmtId="0" fontId="17" fillId="0" borderId="0" xfId="0" applyFont="1"/>
    <xf numFmtId="4" fontId="7" fillId="2" borderId="3" xfId="0" applyNumberFormat="1" applyFont="1" applyFill="1" applyBorder="1" applyAlignment="1" applyProtection="1">
      <alignment vertical="center" wrapText="1"/>
    </xf>
    <xf numFmtId="0" fontId="18" fillId="2" borderId="0" xfId="0" applyFont="1" applyFill="1"/>
    <xf numFmtId="0" fontId="17" fillId="2" borderId="3" xfId="0" applyFont="1" applyFill="1" applyBorder="1" applyAlignment="1">
      <alignment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top" wrapText="1"/>
    </xf>
    <xf numFmtId="0" fontId="5" fillId="0" borderId="0" xfId="0" applyFont="1"/>
    <xf numFmtId="2" fontId="5" fillId="0" borderId="3" xfId="0" applyNumberFormat="1" applyFont="1" applyBorder="1"/>
    <xf numFmtId="0" fontId="5" fillId="0" borderId="3" xfId="0" applyFont="1" applyBorder="1"/>
    <xf numFmtId="4" fontId="16" fillId="0" borderId="0" xfId="0" applyNumberFormat="1" applyFont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7" fillId="0" borderId="3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4" fillId="2" borderId="0" xfId="0" applyFont="1" applyFill="1"/>
    <xf numFmtId="0" fontId="18" fillId="0" borderId="0" xfId="0" applyFont="1" applyFill="1"/>
    <xf numFmtId="0" fontId="7" fillId="0" borderId="3" xfId="0" quotePrefix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0" borderId="4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1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4" fontId="5" fillId="0" borderId="0" xfId="0" applyNumberFormat="1" applyFont="1"/>
    <xf numFmtId="0" fontId="7" fillId="0" borderId="0" xfId="0" applyFont="1"/>
    <xf numFmtId="4" fontId="19" fillId="0" borderId="3" xfId="0" applyNumberFormat="1" applyFont="1" applyBorder="1"/>
    <xf numFmtId="4" fontId="19" fillId="2" borderId="3" xfId="0" applyNumberFormat="1" applyFont="1" applyFill="1" applyBorder="1"/>
    <xf numFmtId="4" fontId="21" fillId="0" borderId="3" xfId="0" applyNumberFormat="1" applyFont="1" applyBorder="1"/>
    <xf numFmtId="4" fontId="21" fillId="2" borderId="3" xfId="0" applyNumberFormat="1" applyFont="1" applyFill="1" applyBorder="1"/>
    <xf numFmtId="4" fontId="19" fillId="2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/>
    <xf numFmtId="4" fontId="21" fillId="2" borderId="3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4" fontId="19" fillId="0" borderId="4" xfId="0" applyNumberFormat="1" applyFont="1" applyFill="1" applyBorder="1" applyAlignment="1">
      <alignment horizontal="right"/>
    </xf>
    <xf numFmtId="4" fontId="19" fillId="0" borderId="3" xfId="0" applyNumberFormat="1" applyFont="1" applyFill="1" applyBorder="1" applyAlignment="1">
      <alignment horizontal="right"/>
    </xf>
    <xf numFmtId="0" fontId="7" fillId="3" borderId="1" xfId="0" quotePrefix="1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 wrapText="1"/>
    </xf>
    <xf numFmtId="0" fontId="7" fillId="3" borderId="4" xfId="0" quotePrefix="1" applyFont="1" applyFill="1" applyBorder="1" applyAlignment="1">
      <alignment horizontal="left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2" xfId="0" quotePrefix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vertical="center" wrapText="1"/>
    </xf>
    <xf numFmtId="0" fontId="5" fillId="3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0" fontId="7" fillId="0" borderId="1" xfId="0" quotePrefix="1" applyFont="1" applyFill="1" applyBorder="1" applyAlignment="1">
      <alignment horizontal="left" vertical="center"/>
    </xf>
    <xf numFmtId="0" fontId="20" fillId="0" borderId="3" xfId="0" quotePrefix="1" applyFont="1" applyBorder="1" applyAlignment="1">
      <alignment horizontal="center" wrapText="1"/>
    </xf>
    <xf numFmtId="0" fontId="20" fillId="0" borderId="1" xfId="0" quotePrefix="1" applyFont="1" applyBorder="1" applyAlignment="1">
      <alignment horizontal="center" wrapText="1"/>
    </xf>
    <xf numFmtId="0" fontId="7" fillId="3" borderId="3" xfId="0" quotePrefix="1" applyFont="1" applyFill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3" borderId="1" xfId="0" quotePrefix="1" applyNumberFormat="1" applyFont="1" applyFill="1" applyBorder="1" applyAlignment="1" applyProtection="1">
      <alignment horizontal="left" vertical="center" wrapText="1"/>
    </xf>
    <xf numFmtId="0" fontId="7" fillId="0" borderId="1" xfId="0" quotePrefix="1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3" fillId="2" borderId="6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tabSelected="1" topLeftCell="B1" zoomScaleNormal="100" workbookViewId="0">
      <selection activeCell="J8" sqref="J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55" t="s">
        <v>199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9"/>
    </row>
    <row r="2" spans="2:13" ht="18" customHeight="1" x14ac:dyDescent="0.25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2"/>
    </row>
    <row r="3" spans="2:13" ht="15.75" customHeight="1" x14ac:dyDescent="0.25">
      <c r="B3" s="155" t="s">
        <v>10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8"/>
    </row>
    <row r="4" spans="2:13" ht="18" x14ac:dyDescent="0.25"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3"/>
    </row>
    <row r="5" spans="2:13" ht="18" customHeight="1" x14ac:dyDescent="0.25">
      <c r="B5" s="155" t="s">
        <v>39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7"/>
    </row>
    <row r="6" spans="2:13" ht="18" customHeight="1" x14ac:dyDescent="0.25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7"/>
    </row>
    <row r="7" spans="2:13" ht="18" customHeight="1" x14ac:dyDescent="0.25">
      <c r="B7" s="169" t="s">
        <v>48</v>
      </c>
      <c r="C7" s="169"/>
      <c r="D7" s="169"/>
      <c r="E7" s="169"/>
      <c r="F7" s="169"/>
      <c r="G7" s="66"/>
      <c r="H7" s="67"/>
      <c r="I7" s="67"/>
      <c r="J7" s="67"/>
      <c r="K7" s="68"/>
      <c r="L7" s="68"/>
    </row>
    <row r="8" spans="2:13" ht="25.5" x14ac:dyDescent="0.25">
      <c r="B8" s="151" t="s">
        <v>8</v>
      </c>
      <c r="C8" s="151"/>
      <c r="D8" s="151"/>
      <c r="E8" s="151"/>
      <c r="F8" s="151"/>
      <c r="G8" s="69" t="s">
        <v>178</v>
      </c>
      <c r="H8" s="69" t="s">
        <v>188</v>
      </c>
      <c r="I8" s="69" t="s">
        <v>189</v>
      </c>
      <c r="J8" s="69" t="s">
        <v>190</v>
      </c>
      <c r="K8" s="69" t="s">
        <v>20</v>
      </c>
      <c r="L8" s="69" t="s">
        <v>37</v>
      </c>
    </row>
    <row r="9" spans="2:13" x14ac:dyDescent="0.25">
      <c r="B9" s="163">
        <v>1</v>
      </c>
      <c r="C9" s="163"/>
      <c r="D9" s="163"/>
      <c r="E9" s="163"/>
      <c r="F9" s="164"/>
      <c r="G9" s="52">
        <v>5</v>
      </c>
      <c r="H9" s="52">
        <v>3</v>
      </c>
      <c r="I9" s="52">
        <v>4</v>
      </c>
      <c r="J9" s="52">
        <v>5</v>
      </c>
      <c r="K9" s="52" t="s">
        <v>29</v>
      </c>
      <c r="L9" s="52" t="s">
        <v>102</v>
      </c>
    </row>
    <row r="10" spans="2:13" x14ac:dyDescent="0.25">
      <c r="B10" s="149" t="s">
        <v>22</v>
      </c>
      <c r="C10" s="150"/>
      <c r="D10" s="150"/>
      <c r="E10" s="150"/>
      <c r="F10" s="161"/>
      <c r="G10" s="70">
        <v>2381467.11</v>
      </c>
      <c r="H10" s="70">
        <f>H12</f>
        <v>3102316</v>
      </c>
      <c r="I10" s="70">
        <v>0</v>
      </c>
      <c r="J10" s="70">
        <v>2984634.66</v>
      </c>
      <c r="K10" s="70">
        <f>J10/G10*100</f>
        <v>125.32756163069581</v>
      </c>
      <c r="L10" s="70">
        <f>J10/H10*100</f>
        <v>96.206661732718402</v>
      </c>
    </row>
    <row r="11" spans="2:13" x14ac:dyDescent="0.25">
      <c r="B11" s="162" t="s">
        <v>21</v>
      </c>
      <c r="C11" s="161"/>
      <c r="D11" s="161"/>
      <c r="E11" s="161"/>
      <c r="F11" s="161"/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</row>
    <row r="12" spans="2:13" x14ac:dyDescent="0.25">
      <c r="B12" s="158" t="s">
        <v>0</v>
      </c>
      <c r="C12" s="159"/>
      <c r="D12" s="159"/>
      <c r="E12" s="159"/>
      <c r="F12" s="160"/>
      <c r="G12" s="71">
        <f>G10</f>
        <v>2381467.11</v>
      </c>
      <c r="H12" s="71">
        <f>H13+H14</f>
        <v>3102316</v>
      </c>
      <c r="I12" s="71">
        <v>0</v>
      </c>
      <c r="J12" s="71">
        <f>J10</f>
        <v>2984634.66</v>
      </c>
      <c r="K12" s="71">
        <f>J12/G12*100</f>
        <v>125.32756163069581</v>
      </c>
      <c r="L12" s="71">
        <f>J12/H12*100</f>
        <v>96.206661732718402</v>
      </c>
    </row>
    <row r="13" spans="2:13" x14ac:dyDescent="0.25">
      <c r="B13" s="168" t="s">
        <v>23</v>
      </c>
      <c r="C13" s="150"/>
      <c r="D13" s="150"/>
      <c r="E13" s="150"/>
      <c r="F13" s="150"/>
      <c r="G13" s="70">
        <v>2337107.54</v>
      </c>
      <c r="H13" s="70">
        <v>3086516</v>
      </c>
      <c r="I13" s="70">
        <v>0</v>
      </c>
      <c r="J13" s="70">
        <v>2940460.93</v>
      </c>
      <c r="K13" s="72">
        <f>J13/G13*100</f>
        <v>125.81624421099595</v>
      </c>
      <c r="L13" s="72">
        <f>J13/H13*100</f>
        <v>95.267963295832587</v>
      </c>
    </row>
    <row r="14" spans="2:13" x14ac:dyDescent="0.25">
      <c r="B14" s="166" t="s">
        <v>24</v>
      </c>
      <c r="C14" s="161"/>
      <c r="D14" s="161"/>
      <c r="E14" s="161"/>
      <c r="F14" s="161"/>
      <c r="G14" s="73">
        <v>42713.26</v>
      </c>
      <c r="H14" s="73">
        <v>15800</v>
      </c>
      <c r="I14" s="73">
        <v>0</v>
      </c>
      <c r="J14" s="73">
        <v>14329.37</v>
      </c>
      <c r="K14" s="72">
        <f>J14/G14*100</f>
        <v>33.547825663505897</v>
      </c>
      <c r="L14" s="72">
        <f>J14/H14*100</f>
        <v>90.692215189873423</v>
      </c>
    </row>
    <row r="15" spans="2:13" x14ac:dyDescent="0.25">
      <c r="B15" s="74" t="s">
        <v>1</v>
      </c>
      <c r="C15" s="75"/>
      <c r="D15" s="75"/>
      <c r="E15" s="75"/>
      <c r="F15" s="75"/>
      <c r="G15" s="71">
        <f>G14+G13</f>
        <v>2379820.7999999998</v>
      </c>
      <c r="H15" s="71">
        <f>H14+H13</f>
        <v>3102316</v>
      </c>
      <c r="I15" s="71">
        <v>0</v>
      </c>
      <c r="J15" s="71">
        <f>J14+J13</f>
        <v>2954790.3000000003</v>
      </c>
      <c r="K15" s="71">
        <f>J15/G15*100</f>
        <v>124.16020147399335</v>
      </c>
      <c r="L15" s="71">
        <f>J15/H15*100</f>
        <v>95.244659151421075</v>
      </c>
    </row>
    <row r="16" spans="2:13" x14ac:dyDescent="0.25">
      <c r="B16" s="167" t="s">
        <v>2</v>
      </c>
      <c r="C16" s="159"/>
      <c r="D16" s="159"/>
      <c r="E16" s="159"/>
      <c r="F16" s="159"/>
      <c r="G16" s="46">
        <f>G10-G15</f>
        <v>1646.3100000000559</v>
      </c>
      <c r="H16" s="46">
        <f>H10-H15</f>
        <v>0</v>
      </c>
      <c r="I16" s="46">
        <v>0</v>
      </c>
      <c r="J16" s="46">
        <f>J10-J15</f>
        <v>29844.35999999987</v>
      </c>
      <c r="K16" s="46">
        <v>0</v>
      </c>
      <c r="L16" s="46">
        <v>0</v>
      </c>
    </row>
    <row r="17" spans="1:49" ht="18" x14ac:dyDescent="0.25"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"/>
    </row>
    <row r="18" spans="1:49" ht="18" customHeight="1" x14ac:dyDescent="0.25">
      <c r="B18" s="148" t="s">
        <v>44</v>
      </c>
      <c r="C18" s="148"/>
      <c r="D18" s="148"/>
      <c r="E18" s="148"/>
      <c r="F18" s="148"/>
      <c r="G18" s="66"/>
      <c r="H18" s="67"/>
      <c r="I18" s="67"/>
      <c r="J18" s="67"/>
      <c r="K18" s="68"/>
      <c r="L18" s="68"/>
      <c r="M18" s="1"/>
    </row>
    <row r="19" spans="1:49" ht="25.5" x14ac:dyDescent="0.25">
      <c r="B19" s="151" t="s">
        <v>8</v>
      </c>
      <c r="C19" s="151"/>
      <c r="D19" s="151"/>
      <c r="E19" s="151"/>
      <c r="F19" s="151"/>
      <c r="G19" s="69" t="s">
        <v>178</v>
      </c>
      <c r="H19" s="76" t="s">
        <v>188</v>
      </c>
      <c r="I19" s="76" t="s">
        <v>189</v>
      </c>
      <c r="J19" s="76" t="s">
        <v>190</v>
      </c>
      <c r="K19" s="76" t="s">
        <v>20</v>
      </c>
      <c r="L19" s="76" t="s">
        <v>37</v>
      </c>
    </row>
    <row r="20" spans="1:49" x14ac:dyDescent="0.25">
      <c r="B20" s="152">
        <v>1</v>
      </c>
      <c r="C20" s="153"/>
      <c r="D20" s="153"/>
      <c r="E20" s="153"/>
      <c r="F20" s="153"/>
      <c r="G20" s="77">
        <v>2</v>
      </c>
      <c r="H20" s="52">
        <v>3</v>
      </c>
      <c r="I20" s="52">
        <v>4</v>
      </c>
      <c r="J20" s="52">
        <v>5</v>
      </c>
      <c r="K20" s="52" t="s">
        <v>29</v>
      </c>
      <c r="L20" s="52" t="s">
        <v>30</v>
      </c>
    </row>
    <row r="21" spans="1:49" ht="15.75" customHeight="1" x14ac:dyDescent="0.25">
      <c r="B21" s="149" t="s">
        <v>25</v>
      </c>
      <c r="C21" s="154"/>
      <c r="D21" s="154"/>
      <c r="E21" s="154"/>
      <c r="F21" s="154"/>
      <c r="G21" s="78"/>
      <c r="H21" s="73"/>
      <c r="I21" s="73" t="s">
        <v>49</v>
      </c>
      <c r="J21" s="73"/>
      <c r="K21" s="73"/>
      <c r="L21" s="73"/>
    </row>
    <row r="22" spans="1:49" x14ac:dyDescent="0.25">
      <c r="B22" s="149" t="s">
        <v>26</v>
      </c>
      <c r="C22" s="150"/>
      <c r="D22" s="150"/>
      <c r="E22" s="150"/>
      <c r="F22" s="150"/>
      <c r="G22" s="45"/>
      <c r="H22" s="73"/>
      <c r="I22" s="73" t="s">
        <v>49</v>
      </c>
      <c r="J22" s="73"/>
      <c r="K22" s="73"/>
      <c r="L22" s="73"/>
    </row>
    <row r="23" spans="1:49" ht="15" customHeight="1" x14ac:dyDescent="0.25">
      <c r="B23" s="145" t="s">
        <v>38</v>
      </c>
      <c r="C23" s="146"/>
      <c r="D23" s="146"/>
      <c r="E23" s="146"/>
      <c r="F23" s="147"/>
      <c r="G23" s="79"/>
      <c r="H23" s="80"/>
      <c r="I23" s="80"/>
      <c r="J23" s="80"/>
      <c r="K23" s="80"/>
      <c r="L23" s="80"/>
    </row>
    <row r="24" spans="1:49" s="22" customFormat="1" ht="15" customHeight="1" x14ac:dyDescent="0.25">
      <c r="A24"/>
      <c r="B24" s="149" t="s">
        <v>13</v>
      </c>
      <c r="C24" s="150"/>
      <c r="D24" s="150"/>
      <c r="E24" s="150"/>
      <c r="F24" s="150"/>
      <c r="G24" s="45"/>
      <c r="H24" s="73"/>
      <c r="I24" s="73"/>
      <c r="J24" s="73"/>
      <c r="K24" s="73"/>
      <c r="L24" s="7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2" customFormat="1" ht="15" customHeight="1" x14ac:dyDescent="0.25">
      <c r="A25"/>
      <c r="B25" s="149" t="s">
        <v>43</v>
      </c>
      <c r="C25" s="150"/>
      <c r="D25" s="150"/>
      <c r="E25" s="150"/>
      <c r="F25" s="150"/>
      <c r="G25" s="45"/>
      <c r="H25" s="73"/>
      <c r="I25" s="73"/>
      <c r="J25" s="73"/>
      <c r="K25" s="73"/>
      <c r="L25" s="7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26" customFormat="1" x14ac:dyDescent="0.25">
      <c r="A26" s="25"/>
      <c r="B26" s="145" t="s">
        <v>45</v>
      </c>
      <c r="C26" s="146"/>
      <c r="D26" s="146"/>
      <c r="E26" s="146"/>
      <c r="F26" s="147"/>
      <c r="G26" s="79"/>
      <c r="H26" s="81"/>
      <c r="I26" s="81"/>
      <c r="J26" s="81"/>
      <c r="K26" s="81"/>
      <c r="L26" s="81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</row>
    <row r="27" spans="1:49" ht="15.75" x14ac:dyDescent="0.25">
      <c r="B27" s="165" t="s">
        <v>46</v>
      </c>
      <c r="C27" s="165"/>
      <c r="D27" s="165"/>
      <c r="E27" s="165"/>
      <c r="F27" s="165"/>
      <c r="G27" s="46">
        <v>1646.31</v>
      </c>
      <c r="H27" s="71">
        <v>0</v>
      </c>
      <c r="I27" s="82"/>
      <c r="J27" s="71">
        <v>29844.36</v>
      </c>
      <c r="K27" s="82"/>
      <c r="L27" s="82"/>
    </row>
    <row r="28" spans="1:49" x14ac:dyDescent="0.25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</row>
    <row r="29" spans="1:49" x14ac:dyDescent="0.25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</row>
    <row r="30" spans="1:49" x14ac:dyDescent="0.25">
      <c r="B30" s="156" t="s">
        <v>49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</row>
    <row r="31" spans="1:49" ht="15" customHeight="1" x14ac:dyDescent="0.25">
      <c r="B31" s="156" t="s">
        <v>49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</row>
    <row r="32" spans="1:49" ht="15" customHeight="1" x14ac:dyDescent="0.25">
      <c r="B32" s="156" t="s">
        <v>41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</row>
    <row r="33" spans="2:12" ht="36.75" customHeight="1" x14ac:dyDescent="0.25"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</row>
    <row r="34" spans="2:12" ht="15" customHeight="1" x14ac:dyDescent="0.25">
      <c r="B34" s="157" t="s">
        <v>47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</row>
    <row r="35" spans="2:12" x14ac:dyDescent="0.25"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</row>
  </sheetData>
  <mergeCells count="30">
    <mergeCell ref="B2:L2"/>
    <mergeCell ref="B4:L4"/>
    <mergeCell ref="B6:L6"/>
    <mergeCell ref="B17:L17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2"/>
  <sheetViews>
    <sheetView zoomScale="91" zoomScaleNormal="91" workbookViewId="0">
      <selection activeCell="H13" sqref="H1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8" width="25.28515625" customWidth="1"/>
    <col min="9" max="9" width="17.28515625" customWidth="1"/>
    <col min="10" max="10" width="25.28515625" customWidth="1"/>
    <col min="11" max="12" width="15.7109375" customWidth="1"/>
  </cols>
  <sheetData>
    <row r="1" spans="2:13" ht="18" x14ac:dyDescent="0.25"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2:13" ht="15.75" customHeight="1" x14ac:dyDescent="0.25">
      <c r="B2" s="155" t="s">
        <v>10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2:13" ht="18" x14ac:dyDescent="0.25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2:13" ht="15.75" customHeight="1" x14ac:dyDescent="0.25">
      <c r="B4" s="155" t="s">
        <v>40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2:13" ht="18" x14ac:dyDescent="0.25"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</row>
    <row r="6" spans="2:13" ht="15.75" customHeight="1" x14ac:dyDescent="0.25">
      <c r="B6" s="155" t="s">
        <v>31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</row>
    <row r="7" spans="2:13" ht="18" x14ac:dyDescent="0.25"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</row>
    <row r="8" spans="2:13" ht="45" customHeight="1" x14ac:dyDescent="0.25">
      <c r="B8" s="175" t="s">
        <v>8</v>
      </c>
      <c r="C8" s="176"/>
      <c r="D8" s="176"/>
      <c r="E8" s="176"/>
      <c r="F8" s="177"/>
      <c r="G8" s="21" t="s">
        <v>179</v>
      </c>
      <c r="H8" s="21" t="s">
        <v>188</v>
      </c>
      <c r="I8" s="21" t="s">
        <v>189</v>
      </c>
      <c r="J8" s="21" t="s">
        <v>191</v>
      </c>
      <c r="K8" s="21" t="s">
        <v>20</v>
      </c>
      <c r="L8" s="21" t="s">
        <v>37</v>
      </c>
    </row>
    <row r="9" spans="2:13" x14ac:dyDescent="0.25">
      <c r="B9" s="172">
        <v>1</v>
      </c>
      <c r="C9" s="173"/>
      <c r="D9" s="173"/>
      <c r="E9" s="173"/>
      <c r="F9" s="174"/>
      <c r="G9" s="53">
        <v>2</v>
      </c>
      <c r="H9" s="53">
        <v>3</v>
      </c>
      <c r="I9" s="53">
        <v>4</v>
      </c>
      <c r="J9" s="53">
        <v>5</v>
      </c>
      <c r="K9" s="53" t="s">
        <v>29</v>
      </c>
      <c r="L9" s="53" t="s">
        <v>102</v>
      </c>
    </row>
    <row r="10" spans="2:13" x14ac:dyDescent="0.25">
      <c r="B10" s="4"/>
      <c r="C10" s="4"/>
      <c r="D10" s="4"/>
      <c r="E10" s="4"/>
      <c r="F10" s="4" t="s">
        <v>36</v>
      </c>
      <c r="G10" s="133">
        <f>G11</f>
        <v>2381467.1100000003</v>
      </c>
      <c r="H10" s="137">
        <f>H11</f>
        <v>3102316</v>
      </c>
      <c r="I10" s="137">
        <v>0</v>
      </c>
      <c r="J10" s="133">
        <f>J11</f>
        <v>2984634.6599999997</v>
      </c>
      <c r="K10" s="133">
        <f>J10/G10*100</f>
        <v>125.32756163069575</v>
      </c>
      <c r="L10" s="133">
        <f>J10/H10*100</f>
        <v>96.206661732718374</v>
      </c>
      <c r="M10" s="58"/>
    </row>
    <row r="11" spans="2:13" x14ac:dyDescent="0.25">
      <c r="B11" s="4">
        <v>6</v>
      </c>
      <c r="C11" s="4"/>
      <c r="D11" s="4"/>
      <c r="E11" s="4"/>
      <c r="F11" s="4" t="s">
        <v>3</v>
      </c>
      <c r="G11" s="138">
        <f>G12+G17+G21+G25</f>
        <v>2381467.1100000003</v>
      </c>
      <c r="H11" s="138">
        <f>H12+H17+H21+H25</f>
        <v>3102316</v>
      </c>
      <c r="I11" s="138">
        <v>0</v>
      </c>
      <c r="J11" s="138">
        <f>J12+J17+J21+J25</f>
        <v>2984634.6599999997</v>
      </c>
      <c r="K11" s="133">
        <f>J11/G11*100</f>
        <v>125.32756163069575</v>
      </c>
      <c r="L11" s="133">
        <f>J11/H11*100</f>
        <v>96.206661732718374</v>
      </c>
      <c r="M11" s="58"/>
    </row>
    <row r="12" spans="2:13" ht="25.5" x14ac:dyDescent="0.25">
      <c r="B12" s="4"/>
      <c r="C12" s="4">
        <v>63</v>
      </c>
      <c r="D12" s="4"/>
      <c r="E12" s="4"/>
      <c r="F12" s="4" t="s">
        <v>86</v>
      </c>
      <c r="G12" s="133">
        <f>G13</f>
        <v>2017840.07</v>
      </c>
      <c r="H12" s="137">
        <v>2600950</v>
      </c>
      <c r="I12" s="137">
        <v>0</v>
      </c>
      <c r="J12" s="133">
        <f>J13</f>
        <v>2506037.73</v>
      </c>
      <c r="K12" s="133">
        <f>J12/G12*100</f>
        <v>124.19407103953486</v>
      </c>
      <c r="L12" s="133">
        <f>J12/H12*100</f>
        <v>96.350861416021075</v>
      </c>
      <c r="M12" s="58"/>
    </row>
    <row r="13" spans="2:13" ht="28.9" customHeight="1" x14ac:dyDescent="0.25">
      <c r="B13" s="5"/>
      <c r="C13" s="5"/>
      <c r="D13" s="5">
        <v>636</v>
      </c>
      <c r="E13" s="5"/>
      <c r="F13" s="16" t="s">
        <v>86</v>
      </c>
      <c r="G13" s="135">
        <f>G14</f>
        <v>2017840.07</v>
      </c>
      <c r="H13" s="137">
        <v>0</v>
      </c>
      <c r="I13" s="139">
        <v>0</v>
      </c>
      <c r="J13" s="135">
        <f>J14</f>
        <v>2506037.73</v>
      </c>
      <c r="K13" s="135">
        <f>J13/G13*100</f>
        <v>124.19407103953486</v>
      </c>
      <c r="L13" s="135">
        <v>0</v>
      </c>
      <c r="M13" s="58"/>
    </row>
    <row r="14" spans="2:13" ht="25.5" x14ac:dyDescent="0.25">
      <c r="B14" s="5"/>
      <c r="C14" s="5"/>
      <c r="D14" s="5"/>
      <c r="E14" s="5">
        <v>6361</v>
      </c>
      <c r="F14" s="16" t="s">
        <v>87</v>
      </c>
      <c r="G14" s="135">
        <v>2017840.07</v>
      </c>
      <c r="H14" s="137">
        <v>0</v>
      </c>
      <c r="I14" s="139">
        <v>0</v>
      </c>
      <c r="J14" s="135">
        <v>2506037.73</v>
      </c>
      <c r="K14" s="135">
        <f>J14/G14*100</f>
        <v>124.19407103953486</v>
      </c>
      <c r="L14" s="135">
        <v>0</v>
      </c>
      <c r="M14" s="58"/>
    </row>
    <row r="15" spans="2:13" ht="25.5" x14ac:dyDescent="0.25">
      <c r="B15" s="5"/>
      <c r="C15" s="5"/>
      <c r="D15" s="5"/>
      <c r="E15" s="5">
        <v>6362</v>
      </c>
      <c r="F15" s="16" t="s">
        <v>154</v>
      </c>
      <c r="G15" s="135">
        <v>0</v>
      </c>
      <c r="H15" s="139"/>
      <c r="I15" s="139"/>
      <c r="J15" s="135">
        <v>0</v>
      </c>
      <c r="K15" s="135"/>
      <c r="L15" s="135"/>
      <c r="M15" s="58"/>
    </row>
    <row r="16" spans="2:13" x14ac:dyDescent="0.25">
      <c r="B16" s="5"/>
      <c r="C16" s="5"/>
      <c r="D16" s="6"/>
      <c r="E16" s="6" t="s">
        <v>12</v>
      </c>
      <c r="F16" s="6"/>
      <c r="G16" s="135"/>
      <c r="H16" s="139"/>
      <c r="I16" s="139">
        <v>0</v>
      </c>
      <c r="J16" s="135"/>
      <c r="K16" s="135"/>
      <c r="L16" s="135"/>
      <c r="M16" s="58"/>
    </row>
    <row r="17" spans="2:13" x14ac:dyDescent="0.25">
      <c r="B17" s="13"/>
      <c r="C17" s="13">
        <v>64</v>
      </c>
      <c r="D17" s="29"/>
      <c r="E17" s="29"/>
      <c r="F17" s="29" t="s">
        <v>53</v>
      </c>
      <c r="G17" s="133">
        <f>G18</f>
        <v>32.76</v>
      </c>
      <c r="H17" s="137">
        <v>0</v>
      </c>
      <c r="I17" s="137">
        <v>0</v>
      </c>
      <c r="J17" s="133">
        <f>J18</f>
        <v>16.3</v>
      </c>
      <c r="K17" s="133">
        <f>J17/G17*100</f>
        <v>49.755799755799764</v>
      </c>
      <c r="L17" s="133">
        <v>0</v>
      </c>
      <c r="M17" s="58"/>
    </row>
    <row r="18" spans="2:13" x14ac:dyDescent="0.25">
      <c r="B18" s="5"/>
      <c r="C18" s="5"/>
      <c r="D18" s="6">
        <v>641</v>
      </c>
      <c r="E18" s="6"/>
      <c r="F18" s="6" t="s">
        <v>54</v>
      </c>
      <c r="G18" s="135">
        <f>G19</f>
        <v>32.76</v>
      </c>
      <c r="H18" s="139">
        <v>0</v>
      </c>
      <c r="I18" s="139">
        <v>0</v>
      </c>
      <c r="J18" s="135">
        <f>J19</f>
        <v>16.3</v>
      </c>
      <c r="K18" s="135">
        <f>J18/G18*100</f>
        <v>49.755799755799764</v>
      </c>
      <c r="L18" s="135">
        <v>0</v>
      </c>
      <c r="M18" s="58"/>
    </row>
    <row r="19" spans="2:13" x14ac:dyDescent="0.25">
      <c r="B19" s="5"/>
      <c r="C19" s="5"/>
      <c r="D19" s="6"/>
      <c r="E19" s="6">
        <v>6413</v>
      </c>
      <c r="F19" s="6" t="s">
        <v>55</v>
      </c>
      <c r="G19" s="135">
        <v>32.76</v>
      </c>
      <c r="H19" s="139">
        <v>0</v>
      </c>
      <c r="I19" s="139">
        <v>0</v>
      </c>
      <c r="J19" s="135">
        <v>16.3</v>
      </c>
      <c r="K19" s="135">
        <f>J19/G19*100</f>
        <v>49.755799755799764</v>
      </c>
      <c r="L19" s="135">
        <v>0</v>
      </c>
      <c r="M19" s="58"/>
    </row>
    <row r="20" spans="2:13" x14ac:dyDescent="0.25">
      <c r="B20" s="5"/>
      <c r="C20" s="5"/>
      <c r="D20" s="6"/>
      <c r="E20" s="6" t="s">
        <v>12</v>
      </c>
      <c r="F20" s="6"/>
      <c r="G20" s="135"/>
      <c r="H20" s="139"/>
      <c r="I20" s="139">
        <v>0</v>
      </c>
      <c r="J20" s="135"/>
      <c r="K20" s="135"/>
      <c r="L20" s="135"/>
      <c r="M20" s="58"/>
    </row>
    <row r="21" spans="2:13" ht="25.5" x14ac:dyDescent="0.25">
      <c r="B21" s="13"/>
      <c r="C21" s="13">
        <v>66</v>
      </c>
      <c r="D21" s="29"/>
      <c r="E21" s="29"/>
      <c r="F21" s="4" t="s">
        <v>14</v>
      </c>
      <c r="G21" s="133">
        <v>2618</v>
      </c>
      <c r="H21" s="137">
        <v>5000</v>
      </c>
      <c r="I21" s="137">
        <v>0</v>
      </c>
      <c r="J21" s="133">
        <f>J22</f>
        <v>4453.96</v>
      </c>
      <c r="K21" s="133">
        <f>J21/G21*100</f>
        <v>170.12834224598933</v>
      </c>
      <c r="L21" s="133">
        <f>J21/H21*100</f>
        <v>89.0792</v>
      </c>
      <c r="M21" s="58"/>
    </row>
    <row r="22" spans="2:13" ht="25.5" x14ac:dyDescent="0.25">
      <c r="B22" s="5"/>
      <c r="C22" s="13"/>
      <c r="D22" s="6">
        <v>663</v>
      </c>
      <c r="E22" s="6"/>
      <c r="F22" s="8" t="s">
        <v>172</v>
      </c>
      <c r="G22" s="135">
        <v>2618</v>
      </c>
      <c r="H22" s="137">
        <v>0</v>
      </c>
      <c r="I22" s="139">
        <v>0</v>
      </c>
      <c r="J22" s="135">
        <f>J23</f>
        <v>4453.96</v>
      </c>
      <c r="K22" s="135">
        <f>J22/G22*100</f>
        <v>170.12834224598933</v>
      </c>
      <c r="L22" s="135">
        <v>0</v>
      </c>
      <c r="M22" s="58"/>
    </row>
    <row r="23" spans="2:13" x14ac:dyDescent="0.25">
      <c r="B23" s="5"/>
      <c r="C23" s="13"/>
      <c r="D23" s="6"/>
      <c r="E23" s="6">
        <v>6631</v>
      </c>
      <c r="F23" s="8" t="s">
        <v>56</v>
      </c>
      <c r="G23" s="135">
        <v>2618</v>
      </c>
      <c r="H23" s="139">
        <v>0</v>
      </c>
      <c r="I23" s="139">
        <v>0</v>
      </c>
      <c r="J23" s="135">
        <v>4453.96</v>
      </c>
      <c r="K23" s="135">
        <f>J23/G23*100</f>
        <v>170.12834224598933</v>
      </c>
      <c r="L23" s="135">
        <v>0</v>
      </c>
      <c r="M23" s="58"/>
    </row>
    <row r="24" spans="2:13" x14ac:dyDescent="0.25">
      <c r="B24" s="5"/>
      <c r="C24" s="5"/>
      <c r="D24" s="6"/>
      <c r="E24" s="8" t="s">
        <v>17</v>
      </c>
      <c r="F24" s="8" t="s">
        <v>49</v>
      </c>
      <c r="G24" s="135"/>
      <c r="H24" s="139"/>
      <c r="I24" s="139" t="s">
        <v>49</v>
      </c>
      <c r="J24" s="135"/>
      <c r="K24" s="135"/>
      <c r="L24" s="135"/>
      <c r="M24" s="58"/>
    </row>
    <row r="25" spans="2:13" ht="30.75" customHeight="1" x14ac:dyDescent="0.25">
      <c r="B25" s="13"/>
      <c r="C25" s="13">
        <v>67</v>
      </c>
      <c r="D25" s="29"/>
      <c r="E25" s="29"/>
      <c r="F25" s="30" t="s">
        <v>50</v>
      </c>
      <c r="G25" s="133">
        <f>G26</f>
        <v>360976.28</v>
      </c>
      <c r="H25" s="137">
        <v>496366</v>
      </c>
      <c r="I25" s="137">
        <v>0</v>
      </c>
      <c r="J25" s="133">
        <f>J26</f>
        <v>474126.67</v>
      </c>
      <c r="K25" s="133">
        <f>J25/G25*100</f>
        <v>131.34565794738643</v>
      </c>
      <c r="L25" s="133">
        <f>J25/H25*100</f>
        <v>95.519570236478728</v>
      </c>
      <c r="M25" s="58"/>
    </row>
    <row r="26" spans="2:13" ht="25.5" x14ac:dyDescent="0.25">
      <c r="B26" s="5"/>
      <c r="C26" s="5"/>
      <c r="D26" s="5">
        <v>671</v>
      </c>
      <c r="E26" s="5"/>
      <c r="F26" s="16" t="s">
        <v>51</v>
      </c>
      <c r="G26" s="135">
        <f>G27+G28</f>
        <v>360976.28</v>
      </c>
      <c r="H26" s="137">
        <v>0</v>
      </c>
      <c r="I26" s="139">
        <v>0</v>
      </c>
      <c r="J26" s="135">
        <f>J27+J28</f>
        <v>474126.67</v>
      </c>
      <c r="K26" s="135">
        <f>J26/G26*100</f>
        <v>131.34565794738643</v>
      </c>
      <c r="L26" s="135">
        <v>0</v>
      </c>
      <c r="M26" s="58"/>
    </row>
    <row r="27" spans="2:13" ht="25.5" x14ac:dyDescent="0.25">
      <c r="B27" s="5"/>
      <c r="C27" s="5"/>
      <c r="D27" s="5"/>
      <c r="E27" s="5">
        <v>6711</v>
      </c>
      <c r="F27" s="16" t="s">
        <v>52</v>
      </c>
      <c r="G27" s="135">
        <v>322465.21000000002</v>
      </c>
      <c r="H27" s="137">
        <v>0</v>
      </c>
      <c r="I27" s="139">
        <v>0</v>
      </c>
      <c r="J27" s="135">
        <v>458269.3</v>
      </c>
      <c r="K27" s="135">
        <f>J27/G27*100</f>
        <v>142.11433847390853</v>
      </c>
      <c r="L27" s="135">
        <v>0</v>
      </c>
      <c r="M27" s="58"/>
    </row>
    <row r="28" spans="2:13" ht="26.45" customHeight="1" x14ac:dyDescent="0.25">
      <c r="B28" s="5"/>
      <c r="C28" s="5"/>
      <c r="D28" s="5"/>
      <c r="E28" s="5">
        <v>6712</v>
      </c>
      <c r="F28" s="16" t="s">
        <v>153</v>
      </c>
      <c r="G28" s="135">
        <v>38511.07</v>
      </c>
      <c r="H28" s="139">
        <v>0</v>
      </c>
      <c r="I28" s="139">
        <v>0</v>
      </c>
      <c r="J28" s="135">
        <v>15857.37</v>
      </c>
      <c r="K28" s="135">
        <f>J28/G28*100</f>
        <v>41.176134550403305</v>
      </c>
      <c r="L28" s="135">
        <v>0</v>
      </c>
      <c r="M28" s="58"/>
    </row>
    <row r="29" spans="2:13" x14ac:dyDescent="0.25">
      <c r="B29" s="5"/>
      <c r="C29" s="5"/>
      <c r="D29" s="5"/>
      <c r="E29" s="5" t="s">
        <v>12</v>
      </c>
      <c r="F29" s="16"/>
      <c r="G29" s="86"/>
      <c r="H29" s="86"/>
      <c r="I29" s="35"/>
      <c r="J29" s="103"/>
      <c r="K29" s="59"/>
      <c r="L29" s="59"/>
    </row>
    <row r="30" spans="2:13" ht="18" x14ac:dyDescent="0.25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</row>
    <row r="31" spans="2:13" ht="36.75" customHeight="1" x14ac:dyDescent="0.25">
      <c r="B31" s="175" t="s">
        <v>8</v>
      </c>
      <c r="C31" s="176"/>
      <c r="D31" s="176"/>
      <c r="E31" s="176"/>
      <c r="F31" s="177"/>
      <c r="G31" s="21" t="s">
        <v>179</v>
      </c>
      <c r="H31" s="21" t="s">
        <v>188</v>
      </c>
      <c r="I31" s="21" t="s">
        <v>189</v>
      </c>
      <c r="J31" s="21" t="s">
        <v>191</v>
      </c>
      <c r="K31" s="21" t="s">
        <v>20</v>
      </c>
      <c r="L31" s="21" t="s">
        <v>37</v>
      </c>
    </row>
    <row r="32" spans="2:13" x14ac:dyDescent="0.25">
      <c r="B32" s="172">
        <v>1</v>
      </c>
      <c r="C32" s="173"/>
      <c r="D32" s="173"/>
      <c r="E32" s="173"/>
      <c r="F32" s="174"/>
      <c r="G32" s="53">
        <v>2</v>
      </c>
      <c r="H32" s="53">
        <v>3</v>
      </c>
      <c r="I32" s="53">
        <v>4</v>
      </c>
      <c r="J32" s="53">
        <v>5</v>
      </c>
      <c r="K32" s="23" t="s">
        <v>29</v>
      </c>
      <c r="L32" s="23" t="s">
        <v>30</v>
      </c>
    </row>
    <row r="33" spans="2:15" x14ac:dyDescent="0.25">
      <c r="B33" s="4"/>
      <c r="C33" s="4"/>
      <c r="D33" s="4"/>
      <c r="E33" s="4"/>
      <c r="F33" s="4" t="s">
        <v>35</v>
      </c>
      <c r="G33" s="133">
        <f>G34+G76</f>
        <v>2379820.7999999998</v>
      </c>
      <c r="H33" s="34">
        <f>H34+H76</f>
        <v>3102316</v>
      </c>
      <c r="I33" s="34">
        <v>0</v>
      </c>
      <c r="J33" s="134">
        <f>J34+J76</f>
        <v>2954790.3000000003</v>
      </c>
      <c r="K33" s="133">
        <f t="shared" ref="K33:K40" si="0">J33/G33*100</f>
        <v>124.16020147399335</v>
      </c>
      <c r="L33" s="133">
        <f>J33/H33*100</f>
        <v>95.244659151421075</v>
      </c>
      <c r="M33" s="83"/>
      <c r="N33" s="83"/>
      <c r="O33" s="83"/>
    </row>
    <row r="34" spans="2:15" x14ac:dyDescent="0.25">
      <c r="B34" s="4">
        <v>3</v>
      </c>
      <c r="C34" s="4"/>
      <c r="D34" s="4"/>
      <c r="E34" s="4"/>
      <c r="F34" s="4" t="s">
        <v>4</v>
      </c>
      <c r="G34" s="133">
        <f>G35+G42+G69+G72</f>
        <v>2337107.54</v>
      </c>
      <c r="H34" s="34">
        <f>H35+H42+H69+H72</f>
        <v>3086516</v>
      </c>
      <c r="I34" s="34">
        <v>0</v>
      </c>
      <c r="J34" s="134">
        <f>J35+J42+J69+J72</f>
        <v>2940460.93</v>
      </c>
      <c r="K34" s="133">
        <f t="shared" si="0"/>
        <v>125.81624421099595</v>
      </c>
      <c r="L34" s="133">
        <f>J34/H34*100</f>
        <v>95.267963295832587</v>
      </c>
      <c r="M34" s="83"/>
      <c r="N34" s="83"/>
      <c r="O34" s="83"/>
    </row>
    <row r="35" spans="2:15" x14ac:dyDescent="0.25">
      <c r="B35" s="4"/>
      <c r="C35" s="4">
        <v>31</v>
      </c>
      <c r="D35" s="4"/>
      <c r="E35" s="4"/>
      <c r="F35" s="4" t="s">
        <v>5</v>
      </c>
      <c r="G35" s="133">
        <f>G36+G38+G40</f>
        <v>2041289.81</v>
      </c>
      <c r="H35" s="34">
        <v>2767000</v>
      </c>
      <c r="I35" s="34">
        <v>0</v>
      </c>
      <c r="J35" s="134">
        <f>J36+J38+J40</f>
        <v>2636950.37</v>
      </c>
      <c r="K35" s="133">
        <f t="shared" si="0"/>
        <v>129.18059734007099</v>
      </c>
      <c r="L35" s="133">
        <f>J35/H35*100</f>
        <v>95.299977231658843</v>
      </c>
      <c r="M35" s="83"/>
      <c r="N35" s="83"/>
      <c r="O35" s="83"/>
    </row>
    <row r="36" spans="2:15" x14ac:dyDescent="0.25">
      <c r="B36" s="13"/>
      <c r="C36" s="5"/>
      <c r="D36" s="5">
        <v>311</v>
      </c>
      <c r="E36" s="5"/>
      <c r="F36" s="5" t="s">
        <v>27</v>
      </c>
      <c r="G36" s="135">
        <v>1688853.31</v>
      </c>
      <c r="H36" s="35">
        <v>0</v>
      </c>
      <c r="I36" s="35">
        <v>0</v>
      </c>
      <c r="J36" s="136">
        <v>2203148.1800000002</v>
      </c>
      <c r="K36" s="135">
        <f t="shared" si="0"/>
        <v>130.45231145622708</v>
      </c>
      <c r="L36" s="135">
        <v>0</v>
      </c>
      <c r="M36" s="83"/>
      <c r="N36" s="83"/>
      <c r="O36" s="83"/>
    </row>
    <row r="37" spans="2:15" x14ac:dyDescent="0.25">
      <c r="B37" s="5"/>
      <c r="C37" s="5"/>
      <c r="D37" s="5"/>
      <c r="E37" s="5">
        <v>3111</v>
      </c>
      <c r="F37" s="5" t="s">
        <v>28</v>
      </c>
      <c r="G37" s="135">
        <v>1688853.31</v>
      </c>
      <c r="H37" s="35">
        <v>0</v>
      </c>
      <c r="I37" s="35">
        <v>0</v>
      </c>
      <c r="J37" s="136">
        <v>2203148.1800000002</v>
      </c>
      <c r="K37" s="135">
        <f t="shared" si="0"/>
        <v>130.45231145622708</v>
      </c>
      <c r="L37" s="135">
        <v>0</v>
      </c>
      <c r="M37" s="83"/>
      <c r="N37" s="83"/>
      <c r="O37" s="83"/>
    </row>
    <row r="38" spans="2:15" x14ac:dyDescent="0.25">
      <c r="B38" s="31"/>
      <c r="C38" s="32"/>
      <c r="D38" s="32">
        <v>312</v>
      </c>
      <c r="E38" s="32"/>
      <c r="F38" s="32" t="s">
        <v>57</v>
      </c>
      <c r="G38" s="135">
        <v>73949.88</v>
      </c>
      <c r="H38" s="35">
        <v>0</v>
      </c>
      <c r="I38" s="35">
        <v>0</v>
      </c>
      <c r="J38" s="136">
        <v>85065.81</v>
      </c>
      <c r="K38" s="135">
        <f t="shared" si="0"/>
        <v>115.03170796220358</v>
      </c>
      <c r="L38" s="135">
        <v>0</v>
      </c>
      <c r="M38" s="87"/>
      <c r="N38" s="87"/>
      <c r="O38" s="83"/>
    </row>
    <row r="39" spans="2:15" x14ac:dyDescent="0.25">
      <c r="B39" s="31"/>
      <c r="C39" s="32"/>
      <c r="D39" s="32"/>
      <c r="E39" s="32">
        <v>3121</v>
      </c>
      <c r="F39" s="32" t="s">
        <v>57</v>
      </c>
      <c r="G39" s="135">
        <v>73949.88</v>
      </c>
      <c r="H39" s="35">
        <v>0</v>
      </c>
      <c r="I39" s="35">
        <v>0</v>
      </c>
      <c r="J39" s="136">
        <v>85065.81</v>
      </c>
      <c r="K39" s="135">
        <f t="shared" si="0"/>
        <v>115.03170796220358</v>
      </c>
      <c r="L39" s="135">
        <v>0</v>
      </c>
      <c r="M39" s="83"/>
      <c r="N39" s="83"/>
      <c r="O39" s="83"/>
    </row>
    <row r="40" spans="2:15" x14ac:dyDescent="0.25">
      <c r="B40" s="31"/>
      <c r="C40" s="32"/>
      <c r="D40" s="32">
        <v>313</v>
      </c>
      <c r="E40" s="32"/>
      <c r="F40" s="32" t="s">
        <v>58</v>
      </c>
      <c r="G40" s="135">
        <v>278486.62</v>
      </c>
      <c r="H40" s="35">
        <v>0</v>
      </c>
      <c r="I40" s="35">
        <v>0</v>
      </c>
      <c r="J40" s="136">
        <v>348736.38</v>
      </c>
      <c r="K40" s="135">
        <f t="shared" si="0"/>
        <v>125.22554225405875</v>
      </c>
      <c r="L40" s="135">
        <v>0</v>
      </c>
      <c r="M40" s="83"/>
      <c r="N40" s="83"/>
      <c r="O40" s="83"/>
    </row>
    <row r="41" spans="2:15" x14ac:dyDescent="0.25">
      <c r="B41" s="31"/>
      <c r="C41" s="32"/>
      <c r="D41" s="32"/>
      <c r="E41" s="32">
        <v>3132</v>
      </c>
      <c r="F41" s="32" t="s">
        <v>59</v>
      </c>
      <c r="G41" s="135">
        <v>278486.62</v>
      </c>
      <c r="H41" s="35">
        <v>0</v>
      </c>
      <c r="I41" s="35">
        <v>0</v>
      </c>
      <c r="J41" s="136">
        <v>348736.38</v>
      </c>
      <c r="K41" s="135">
        <f t="shared" ref="K41:K59" si="1">J41/G41*100</f>
        <v>125.22554225405875</v>
      </c>
      <c r="L41" s="135">
        <v>0</v>
      </c>
      <c r="M41" s="83"/>
      <c r="N41" s="83"/>
      <c r="O41" s="83"/>
    </row>
    <row r="42" spans="2:15" x14ac:dyDescent="0.25">
      <c r="B42" s="31"/>
      <c r="C42" s="31">
        <v>32</v>
      </c>
      <c r="D42" s="31"/>
      <c r="E42" s="31"/>
      <c r="F42" s="31" t="s">
        <v>11</v>
      </c>
      <c r="G42" s="133">
        <v>290124.74</v>
      </c>
      <c r="H42" s="34">
        <v>313941</v>
      </c>
      <c r="I42" s="34">
        <v>0</v>
      </c>
      <c r="J42" s="134">
        <f>J43+J47+J54+J63</f>
        <v>298857.43</v>
      </c>
      <c r="K42" s="133">
        <f t="shared" si="1"/>
        <v>103.00997770820923</v>
      </c>
      <c r="L42" s="133">
        <f>J42/H42*100</f>
        <v>95.195412513816294</v>
      </c>
      <c r="M42" s="83"/>
      <c r="N42" s="83"/>
      <c r="O42" s="83"/>
    </row>
    <row r="43" spans="2:15" x14ac:dyDescent="0.25">
      <c r="B43" s="31"/>
      <c r="C43" s="32"/>
      <c r="D43" s="32">
        <v>321</v>
      </c>
      <c r="E43" s="32"/>
      <c r="F43" s="32" t="s">
        <v>60</v>
      </c>
      <c r="G43" s="135">
        <v>56248.13</v>
      </c>
      <c r="H43" s="35">
        <v>0</v>
      </c>
      <c r="I43" s="35">
        <v>0</v>
      </c>
      <c r="J43" s="136">
        <f>J44+J45+J46</f>
        <v>55396.259999999995</v>
      </c>
      <c r="K43" s="135">
        <f t="shared" si="1"/>
        <v>98.485514096201953</v>
      </c>
      <c r="L43" s="135">
        <v>0</v>
      </c>
      <c r="M43" s="83"/>
      <c r="N43" s="83"/>
      <c r="O43" s="83"/>
    </row>
    <row r="44" spans="2:15" x14ac:dyDescent="0.25">
      <c r="B44" s="31"/>
      <c r="C44" s="32"/>
      <c r="D44" s="32"/>
      <c r="E44" s="32">
        <v>3211</v>
      </c>
      <c r="F44" s="32" t="s">
        <v>61</v>
      </c>
      <c r="G44" s="135">
        <v>1362.62</v>
      </c>
      <c r="H44" s="35">
        <v>0</v>
      </c>
      <c r="I44" s="35">
        <v>0</v>
      </c>
      <c r="J44" s="136">
        <v>1931.17</v>
      </c>
      <c r="K44" s="135">
        <f t="shared" si="1"/>
        <v>141.72476552523815</v>
      </c>
      <c r="L44" s="135">
        <v>0</v>
      </c>
      <c r="M44" s="83"/>
      <c r="N44" s="83"/>
      <c r="O44" s="83"/>
    </row>
    <row r="45" spans="2:15" ht="25.5" x14ac:dyDescent="0.25">
      <c r="B45" s="31"/>
      <c r="C45" s="32"/>
      <c r="D45" s="32"/>
      <c r="E45" s="32">
        <v>3212</v>
      </c>
      <c r="F45" s="32" t="s">
        <v>62</v>
      </c>
      <c r="G45" s="135">
        <v>51320.52</v>
      </c>
      <c r="H45" s="35">
        <v>0</v>
      </c>
      <c r="I45" s="35">
        <v>0</v>
      </c>
      <c r="J45" s="136">
        <v>52165.45</v>
      </c>
      <c r="K45" s="135">
        <f t="shared" si="1"/>
        <v>101.64637848564277</v>
      </c>
      <c r="L45" s="135">
        <v>0</v>
      </c>
      <c r="M45" s="83"/>
      <c r="N45" s="83"/>
      <c r="O45" s="83"/>
    </row>
    <row r="46" spans="2:15" x14ac:dyDescent="0.25">
      <c r="B46" s="31"/>
      <c r="C46" s="32"/>
      <c r="D46" s="32"/>
      <c r="E46" s="32">
        <v>3213</v>
      </c>
      <c r="F46" s="32" t="s">
        <v>63</v>
      </c>
      <c r="G46" s="135">
        <v>3564.99</v>
      </c>
      <c r="H46" s="35">
        <v>0</v>
      </c>
      <c r="I46" s="35">
        <v>0</v>
      </c>
      <c r="J46" s="136">
        <v>1299.6400000000001</v>
      </c>
      <c r="K46" s="135">
        <f t="shared" si="1"/>
        <v>36.455642231815524</v>
      </c>
      <c r="L46" s="135">
        <v>0</v>
      </c>
      <c r="M46" s="83"/>
      <c r="N46" s="83"/>
      <c r="O46" s="83"/>
    </row>
    <row r="47" spans="2:15" x14ac:dyDescent="0.25">
      <c r="B47" s="5"/>
      <c r="C47" s="5"/>
      <c r="D47" s="5">
        <v>322</v>
      </c>
      <c r="E47" s="5"/>
      <c r="F47" s="5" t="s">
        <v>64</v>
      </c>
      <c r="G47" s="135">
        <v>93420.59</v>
      </c>
      <c r="H47" s="35">
        <v>0</v>
      </c>
      <c r="I47" s="35">
        <v>0</v>
      </c>
      <c r="J47" s="136">
        <f>J48+J49+J50+J51+J52+J53</f>
        <v>87176.07</v>
      </c>
      <c r="K47" s="135">
        <f t="shared" si="1"/>
        <v>93.315691968976012</v>
      </c>
      <c r="L47" s="135">
        <v>0</v>
      </c>
      <c r="M47" s="83"/>
      <c r="N47" s="83"/>
      <c r="O47" s="83"/>
    </row>
    <row r="48" spans="2:15" x14ac:dyDescent="0.25">
      <c r="B48" s="5"/>
      <c r="C48" s="13"/>
      <c r="D48" s="5"/>
      <c r="E48" s="5">
        <v>3221</v>
      </c>
      <c r="F48" s="16" t="s">
        <v>65</v>
      </c>
      <c r="G48" s="135">
        <v>44346.23</v>
      </c>
      <c r="H48" s="35">
        <v>0</v>
      </c>
      <c r="I48" s="35">
        <v>0</v>
      </c>
      <c r="J48" s="136">
        <v>36164.99</v>
      </c>
      <c r="K48" s="135">
        <f t="shared" si="1"/>
        <v>81.551441915130098</v>
      </c>
      <c r="L48" s="135">
        <v>0</v>
      </c>
      <c r="M48" s="83"/>
      <c r="N48" s="83"/>
      <c r="O48" s="83"/>
    </row>
    <row r="49" spans="2:15" x14ac:dyDescent="0.25">
      <c r="B49" s="5"/>
      <c r="C49" s="13"/>
      <c r="D49" s="5"/>
      <c r="E49" s="5">
        <v>3222</v>
      </c>
      <c r="F49" s="16" t="s">
        <v>66</v>
      </c>
      <c r="G49" s="135">
        <v>25500.18</v>
      </c>
      <c r="H49" s="35">
        <v>0</v>
      </c>
      <c r="I49" s="35">
        <v>0</v>
      </c>
      <c r="J49" s="136">
        <v>31435.84</v>
      </c>
      <c r="K49" s="135">
        <f t="shared" si="1"/>
        <v>123.27693373144817</v>
      </c>
      <c r="L49" s="135">
        <v>0</v>
      </c>
      <c r="M49" s="83"/>
      <c r="N49" s="83"/>
      <c r="O49" s="83"/>
    </row>
    <row r="50" spans="2:15" x14ac:dyDescent="0.25">
      <c r="B50" s="5"/>
      <c r="C50" s="13"/>
      <c r="D50" s="5"/>
      <c r="E50" s="5">
        <v>3223</v>
      </c>
      <c r="F50" s="16" t="s">
        <v>67</v>
      </c>
      <c r="G50" s="135">
        <v>16665.8</v>
      </c>
      <c r="H50" s="35">
        <v>0</v>
      </c>
      <c r="I50" s="35">
        <v>0</v>
      </c>
      <c r="J50" s="136">
        <v>14868.17</v>
      </c>
      <c r="K50" s="135">
        <f t="shared" si="1"/>
        <v>89.213659110273738</v>
      </c>
      <c r="L50" s="135">
        <v>0</v>
      </c>
      <c r="M50" s="83"/>
      <c r="N50" s="83"/>
      <c r="O50" s="83"/>
    </row>
    <row r="51" spans="2:15" x14ac:dyDescent="0.25">
      <c r="B51" s="5"/>
      <c r="C51" s="13"/>
      <c r="D51" s="5"/>
      <c r="E51" s="5">
        <v>3224</v>
      </c>
      <c r="F51" s="16" t="s">
        <v>68</v>
      </c>
      <c r="G51" s="135">
        <v>1365.34</v>
      </c>
      <c r="H51" s="35">
        <v>0</v>
      </c>
      <c r="I51" s="35">
        <v>0</v>
      </c>
      <c r="J51" s="136">
        <v>2818.53</v>
      </c>
      <c r="K51" s="135">
        <f t="shared" si="1"/>
        <v>206.43429475442016</v>
      </c>
      <c r="L51" s="135">
        <v>0</v>
      </c>
      <c r="M51" s="83"/>
      <c r="N51" s="83"/>
      <c r="O51" s="83"/>
    </row>
    <row r="52" spans="2:15" x14ac:dyDescent="0.25">
      <c r="B52" s="5"/>
      <c r="C52" s="13"/>
      <c r="D52" s="5"/>
      <c r="E52" s="5">
        <v>3225</v>
      </c>
      <c r="F52" s="16" t="s">
        <v>69</v>
      </c>
      <c r="G52" s="135">
        <v>5244.54</v>
      </c>
      <c r="H52" s="35">
        <v>0</v>
      </c>
      <c r="I52" s="35">
        <v>0</v>
      </c>
      <c r="J52" s="136">
        <v>1558.99</v>
      </c>
      <c r="K52" s="135">
        <f t="shared" si="1"/>
        <v>29.725962620172595</v>
      </c>
      <c r="L52" s="135">
        <v>0</v>
      </c>
      <c r="M52" s="83"/>
      <c r="N52" s="83"/>
      <c r="O52" s="83"/>
    </row>
    <row r="53" spans="2:15" x14ac:dyDescent="0.25">
      <c r="B53" s="5"/>
      <c r="C53" s="13"/>
      <c r="D53" s="5"/>
      <c r="E53" s="5">
        <v>3227</v>
      </c>
      <c r="F53" s="16" t="s">
        <v>70</v>
      </c>
      <c r="G53" s="135">
        <v>298.5</v>
      </c>
      <c r="H53" s="35">
        <v>0</v>
      </c>
      <c r="I53" s="35">
        <v>0</v>
      </c>
      <c r="J53" s="136">
        <v>329.55</v>
      </c>
      <c r="K53" s="135">
        <f t="shared" si="1"/>
        <v>110.40201005025125</v>
      </c>
      <c r="L53" s="135">
        <v>0</v>
      </c>
      <c r="M53" s="83"/>
      <c r="N53" s="83"/>
      <c r="O53" s="83"/>
    </row>
    <row r="54" spans="2:15" x14ac:dyDescent="0.25">
      <c r="B54" s="5"/>
      <c r="C54" s="5"/>
      <c r="D54" s="5">
        <v>323</v>
      </c>
      <c r="E54" s="5" t="s">
        <v>49</v>
      </c>
      <c r="F54" s="16" t="s">
        <v>71</v>
      </c>
      <c r="G54" s="135">
        <v>13502.78</v>
      </c>
      <c r="H54" s="35">
        <v>0</v>
      </c>
      <c r="I54" s="35">
        <v>0</v>
      </c>
      <c r="J54" s="136">
        <f>J55+J56+J57+J58+J59+J60+J61+J62</f>
        <v>150099.30999999997</v>
      </c>
      <c r="K54" s="135">
        <f t="shared" si="1"/>
        <v>1111.617829809861</v>
      </c>
      <c r="L54" s="135">
        <v>0</v>
      </c>
      <c r="M54" s="83"/>
      <c r="N54" s="83"/>
      <c r="O54" s="83"/>
    </row>
    <row r="55" spans="2:15" x14ac:dyDescent="0.25">
      <c r="B55" s="31"/>
      <c r="C55" s="32" t="s">
        <v>49</v>
      </c>
      <c r="D55" s="32"/>
      <c r="E55" s="32">
        <v>3231</v>
      </c>
      <c r="F55" s="32" t="s">
        <v>72</v>
      </c>
      <c r="G55" s="135">
        <v>85041.1</v>
      </c>
      <c r="H55" s="35">
        <v>0</v>
      </c>
      <c r="I55" s="35">
        <v>0</v>
      </c>
      <c r="J55" s="136">
        <v>103407.32</v>
      </c>
      <c r="K55" s="135">
        <f t="shared" si="1"/>
        <v>121.59687492283142</v>
      </c>
      <c r="L55" s="135">
        <v>0</v>
      </c>
      <c r="M55" s="83"/>
      <c r="N55" s="83"/>
      <c r="O55" s="83"/>
    </row>
    <row r="56" spans="2:15" x14ac:dyDescent="0.25">
      <c r="B56" s="31"/>
      <c r="C56" s="32"/>
      <c r="D56" s="32"/>
      <c r="E56" s="32">
        <v>3232</v>
      </c>
      <c r="F56" s="32" t="s">
        <v>73</v>
      </c>
      <c r="G56" s="135">
        <v>7801.78</v>
      </c>
      <c r="H56" s="35">
        <v>0</v>
      </c>
      <c r="I56" s="35">
        <v>0</v>
      </c>
      <c r="J56" s="136">
        <v>5776.54</v>
      </c>
      <c r="K56" s="135">
        <f t="shared" si="1"/>
        <v>74.041308521901414</v>
      </c>
      <c r="L56" s="135">
        <v>0</v>
      </c>
      <c r="M56" s="83"/>
      <c r="N56" s="83"/>
      <c r="O56" s="83"/>
    </row>
    <row r="57" spans="2:15" x14ac:dyDescent="0.25">
      <c r="B57" s="31"/>
      <c r="C57" s="32"/>
      <c r="D57" s="32"/>
      <c r="E57" s="32">
        <v>3233</v>
      </c>
      <c r="F57" s="32" t="s">
        <v>74</v>
      </c>
      <c r="G57" s="135">
        <v>1022.5</v>
      </c>
      <c r="H57" s="35">
        <v>0</v>
      </c>
      <c r="I57" s="35">
        <v>0</v>
      </c>
      <c r="J57" s="136">
        <v>443.75</v>
      </c>
      <c r="K57" s="135">
        <f t="shared" si="1"/>
        <v>43.398533007334962</v>
      </c>
      <c r="L57" s="135">
        <v>0</v>
      </c>
      <c r="M57" s="83"/>
      <c r="N57" s="83"/>
      <c r="O57" s="83"/>
    </row>
    <row r="58" spans="2:15" x14ac:dyDescent="0.25">
      <c r="B58" s="31"/>
      <c r="C58" s="32"/>
      <c r="D58" s="32"/>
      <c r="E58" s="32">
        <v>3234</v>
      </c>
      <c r="F58" s="32" t="s">
        <v>75</v>
      </c>
      <c r="G58" s="135">
        <v>4684.8999999999996</v>
      </c>
      <c r="H58" s="35">
        <v>0</v>
      </c>
      <c r="I58" s="35">
        <v>0</v>
      </c>
      <c r="J58" s="136">
        <v>5706.81</v>
      </c>
      <c r="K58" s="135">
        <f t="shared" si="1"/>
        <v>121.81284552498455</v>
      </c>
      <c r="L58" s="135">
        <v>0</v>
      </c>
      <c r="M58" s="83"/>
      <c r="N58" s="83"/>
      <c r="O58" s="83"/>
    </row>
    <row r="59" spans="2:15" x14ac:dyDescent="0.25">
      <c r="B59" s="31"/>
      <c r="C59" s="32"/>
      <c r="D59" s="32"/>
      <c r="E59" s="32">
        <v>3236</v>
      </c>
      <c r="F59" s="32" t="s">
        <v>76</v>
      </c>
      <c r="G59" s="135">
        <v>5065.3100000000004</v>
      </c>
      <c r="H59" s="35">
        <v>0</v>
      </c>
      <c r="I59" s="35">
        <v>0</v>
      </c>
      <c r="J59" s="136">
        <v>6419.37</v>
      </c>
      <c r="K59" s="135">
        <f t="shared" si="1"/>
        <v>126.73202627282436</v>
      </c>
      <c r="L59" s="135">
        <v>0</v>
      </c>
      <c r="M59" s="83"/>
      <c r="N59" s="83"/>
      <c r="O59" s="83"/>
    </row>
    <row r="60" spans="2:15" x14ac:dyDescent="0.25">
      <c r="B60" s="31"/>
      <c r="C60" s="32" t="s">
        <v>49</v>
      </c>
      <c r="D60" s="32"/>
      <c r="E60" s="32">
        <v>3237</v>
      </c>
      <c r="F60" s="32" t="s">
        <v>77</v>
      </c>
      <c r="G60" s="135">
        <v>5304.18</v>
      </c>
      <c r="H60" s="35">
        <v>0</v>
      </c>
      <c r="I60" s="35">
        <v>0</v>
      </c>
      <c r="J60" s="136">
        <v>8445.48</v>
      </c>
      <c r="K60" s="135">
        <v>0</v>
      </c>
      <c r="L60" s="135">
        <v>0</v>
      </c>
      <c r="M60" s="83"/>
      <c r="N60" s="83"/>
      <c r="O60" s="83"/>
    </row>
    <row r="61" spans="2:15" x14ac:dyDescent="0.25">
      <c r="B61" s="5"/>
      <c r="C61" s="5"/>
      <c r="D61" s="5" t="s">
        <v>49</v>
      </c>
      <c r="E61" s="5">
        <v>3238</v>
      </c>
      <c r="F61" s="5" t="s">
        <v>78</v>
      </c>
      <c r="G61" s="135">
        <v>7872.17</v>
      </c>
      <c r="H61" s="35">
        <v>0</v>
      </c>
      <c r="I61" s="35">
        <v>0</v>
      </c>
      <c r="J61" s="136">
        <v>11899.55</v>
      </c>
      <c r="K61" s="135">
        <f t="shared" ref="K61:K66" si="2">J61/G61*100</f>
        <v>151.1597183495783</v>
      </c>
      <c r="L61" s="135">
        <v>0</v>
      </c>
      <c r="M61" s="83"/>
      <c r="N61" s="83"/>
      <c r="O61" s="83"/>
    </row>
    <row r="62" spans="2:15" x14ac:dyDescent="0.25">
      <c r="B62" s="5"/>
      <c r="C62" s="5"/>
      <c r="D62" s="5"/>
      <c r="E62" s="5">
        <v>3239</v>
      </c>
      <c r="F62" s="5" t="s">
        <v>79</v>
      </c>
      <c r="G62" s="135">
        <v>18233.84</v>
      </c>
      <c r="H62" s="35">
        <v>0</v>
      </c>
      <c r="I62" s="35">
        <v>0</v>
      </c>
      <c r="J62" s="136">
        <v>8000.49</v>
      </c>
      <c r="K62" s="135">
        <f t="shared" si="2"/>
        <v>43.877153687868272</v>
      </c>
      <c r="L62" s="135">
        <v>0</v>
      </c>
      <c r="M62" s="83"/>
      <c r="N62" s="83"/>
      <c r="O62" s="83"/>
    </row>
    <row r="63" spans="2:15" x14ac:dyDescent="0.25">
      <c r="B63" s="13"/>
      <c r="C63" s="5"/>
      <c r="D63" s="5">
        <v>329</v>
      </c>
      <c r="E63" s="5"/>
      <c r="F63" s="5" t="s">
        <v>80</v>
      </c>
      <c r="G63" s="135">
        <v>5430.24</v>
      </c>
      <c r="H63" s="35">
        <v>0</v>
      </c>
      <c r="I63" s="35">
        <v>0</v>
      </c>
      <c r="J63" s="136">
        <v>6185.79</v>
      </c>
      <c r="K63" s="135">
        <f t="shared" si="2"/>
        <v>113.91374966852294</v>
      </c>
      <c r="L63" s="135">
        <v>0</v>
      </c>
      <c r="M63" s="83"/>
      <c r="N63" s="83"/>
      <c r="O63" s="83"/>
    </row>
    <row r="64" spans="2:15" x14ac:dyDescent="0.25">
      <c r="B64" s="5"/>
      <c r="C64" s="5"/>
      <c r="D64" s="5"/>
      <c r="E64" s="5">
        <v>3292</v>
      </c>
      <c r="F64" s="5" t="s">
        <v>171</v>
      </c>
      <c r="G64" s="135">
        <v>554.95000000000005</v>
      </c>
      <c r="H64" s="35">
        <v>0</v>
      </c>
      <c r="I64" s="35">
        <v>0</v>
      </c>
      <c r="J64" s="136">
        <v>588.03</v>
      </c>
      <c r="K64" s="135">
        <f t="shared" si="2"/>
        <v>105.96089737814216</v>
      </c>
      <c r="L64" s="135">
        <v>0</v>
      </c>
      <c r="M64" s="83"/>
      <c r="N64" s="83"/>
      <c r="O64" s="83"/>
    </row>
    <row r="65" spans="2:15" x14ac:dyDescent="0.25">
      <c r="B65" s="5"/>
      <c r="C65" s="5"/>
      <c r="D65" s="5"/>
      <c r="E65" s="5">
        <v>3294</v>
      </c>
      <c r="F65" s="5" t="s">
        <v>101</v>
      </c>
      <c r="G65" s="135">
        <v>218.09</v>
      </c>
      <c r="H65" s="35">
        <v>0</v>
      </c>
      <c r="I65" s="35">
        <v>0</v>
      </c>
      <c r="J65" s="136">
        <v>270</v>
      </c>
      <c r="K65" s="135">
        <f t="shared" si="2"/>
        <v>123.80210005043789</v>
      </c>
      <c r="L65" s="135">
        <v>0</v>
      </c>
      <c r="M65" s="83"/>
      <c r="N65" s="83"/>
      <c r="O65" s="83"/>
    </row>
    <row r="66" spans="2:15" x14ac:dyDescent="0.25">
      <c r="B66" s="5"/>
      <c r="C66" s="5"/>
      <c r="D66" s="5"/>
      <c r="E66" s="5">
        <v>3295</v>
      </c>
      <c r="F66" s="5" t="s">
        <v>88</v>
      </c>
      <c r="G66" s="135">
        <v>3976</v>
      </c>
      <c r="H66" s="35">
        <v>0</v>
      </c>
      <c r="I66" s="35">
        <v>0</v>
      </c>
      <c r="J66" s="136">
        <v>4268</v>
      </c>
      <c r="K66" s="135">
        <f t="shared" si="2"/>
        <v>107.34406438631791</v>
      </c>
      <c r="L66" s="135">
        <v>0</v>
      </c>
      <c r="M66" s="83"/>
      <c r="N66" s="83"/>
      <c r="O66" s="83"/>
    </row>
    <row r="67" spans="2:15" x14ac:dyDescent="0.25">
      <c r="B67" s="5"/>
      <c r="C67" s="5"/>
      <c r="D67" s="5"/>
      <c r="E67" s="5">
        <v>3296</v>
      </c>
      <c r="F67" s="5" t="s">
        <v>89</v>
      </c>
      <c r="G67" s="135">
        <v>0</v>
      </c>
      <c r="H67" s="35">
        <v>0</v>
      </c>
      <c r="I67" s="35">
        <v>0</v>
      </c>
      <c r="J67" s="136">
        <v>0</v>
      </c>
      <c r="K67" s="135">
        <v>0</v>
      </c>
      <c r="L67" s="135">
        <v>0</v>
      </c>
      <c r="M67" s="83"/>
      <c r="N67" s="83"/>
      <c r="O67" s="83"/>
    </row>
    <row r="68" spans="2:15" x14ac:dyDescent="0.25">
      <c r="B68" s="5"/>
      <c r="C68" s="5"/>
      <c r="D68" s="5"/>
      <c r="E68" s="5">
        <v>3299</v>
      </c>
      <c r="F68" s="5" t="s">
        <v>80</v>
      </c>
      <c r="G68" s="135">
        <v>681.2</v>
      </c>
      <c r="H68" s="35">
        <v>0</v>
      </c>
      <c r="I68" s="35">
        <v>0</v>
      </c>
      <c r="J68" s="136">
        <v>1059.76</v>
      </c>
      <c r="K68" s="135">
        <v>0</v>
      </c>
      <c r="L68" s="135">
        <v>0</v>
      </c>
      <c r="M68" s="83"/>
      <c r="N68" s="83"/>
      <c r="O68" s="83"/>
    </row>
    <row r="69" spans="2:15" x14ac:dyDescent="0.25">
      <c r="B69" s="13"/>
      <c r="C69" s="13">
        <v>34</v>
      </c>
      <c r="D69" s="13"/>
      <c r="E69" s="13" t="s">
        <v>49</v>
      </c>
      <c r="F69" s="30" t="s">
        <v>81</v>
      </c>
      <c r="G69" s="133">
        <v>897.27</v>
      </c>
      <c r="H69" s="34">
        <v>700</v>
      </c>
      <c r="I69" s="34">
        <v>0</v>
      </c>
      <c r="J69" s="134">
        <v>656.73</v>
      </c>
      <c r="K69" s="133">
        <f t="shared" ref="K69:K79" si="3">J69/G69*100</f>
        <v>73.192015781202997</v>
      </c>
      <c r="L69" s="133">
        <f>J69/H69*100</f>
        <v>93.818571428571431</v>
      </c>
      <c r="M69" s="83"/>
      <c r="N69" s="83"/>
      <c r="O69" s="83"/>
    </row>
    <row r="70" spans="2:15" x14ac:dyDescent="0.25">
      <c r="B70" s="32"/>
      <c r="C70" s="32" t="s">
        <v>49</v>
      </c>
      <c r="D70" s="32">
        <v>343</v>
      </c>
      <c r="E70" s="32"/>
      <c r="F70" s="32" t="s">
        <v>82</v>
      </c>
      <c r="G70" s="135">
        <v>897.27</v>
      </c>
      <c r="H70" s="35">
        <v>0</v>
      </c>
      <c r="I70" s="35">
        <v>0</v>
      </c>
      <c r="J70" s="136">
        <v>656.73</v>
      </c>
      <c r="K70" s="135">
        <f t="shared" si="3"/>
        <v>73.192015781202997</v>
      </c>
      <c r="L70" s="135">
        <v>0</v>
      </c>
      <c r="M70" s="83"/>
      <c r="N70" s="83"/>
      <c r="O70" s="83"/>
    </row>
    <row r="71" spans="2:15" x14ac:dyDescent="0.25">
      <c r="B71" s="5"/>
      <c r="C71" s="5"/>
      <c r="D71" s="5" t="s">
        <v>49</v>
      </c>
      <c r="E71" s="5">
        <v>3431</v>
      </c>
      <c r="F71" s="5" t="s">
        <v>83</v>
      </c>
      <c r="G71" s="135">
        <v>897.27</v>
      </c>
      <c r="H71" s="35">
        <v>0</v>
      </c>
      <c r="I71" s="35">
        <v>0</v>
      </c>
      <c r="J71" s="136">
        <v>656.73</v>
      </c>
      <c r="K71" s="135">
        <f t="shared" si="3"/>
        <v>73.192015781202997</v>
      </c>
      <c r="L71" s="135">
        <v>0</v>
      </c>
      <c r="M71" s="83"/>
      <c r="N71" s="83"/>
      <c r="O71" s="83"/>
    </row>
    <row r="72" spans="2:15" ht="25.5" x14ac:dyDescent="0.25">
      <c r="B72" s="13"/>
      <c r="C72" s="13">
        <v>37</v>
      </c>
      <c r="D72" s="29"/>
      <c r="E72" s="29"/>
      <c r="F72" s="30" t="s">
        <v>106</v>
      </c>
      <c r="G72" s="133">
        <v>4795.72</v>
      </c>
      <c r="H72" s="34">
        <v>4875</v>
      </c>
      <c r="I72" s="34">
        <v>0</v>
      </c>
      <c r="J72" s="134">
        <v>3996.4</v>
      </c>
      <c r="K72" s="133">
        <f t="shared" si="3"/>
        <v>83.332638269123294</v>
      </c>
      <c r="L72" s="133">
        <f>J72/H72*100</f>
        <v>81.977435897435896</v>
      </c>
      <c r="M72" s="83"/>
      <c r="N72" s="83"/>
      <c r="O72" s="83"/>
    </row>
    <row r="73" spans="2:15" x14ac:dyDescent="0.25">
      <c r="B73" s="5"/>
      <c r="C73" s="5"/>
      <c r="D73" s="6">
        <v>372</v>
      </c>
      <c r="E73" s="6"/>
      <c r="F73" s="5" t="s">
        <v>107</v>
      </c>
      <c r="G73" s="135">
        <v>4795.72</v>
      </c>
      <c r="H73" s="35">
        <v>0</v>
      </c>
      <c r="I73" s="35">
        <v>0</v>
      </c>
      <c r="J73" s="136">
        <v>3996.4</v>
      </c>
      <c r="K73" s="135">
        <f t="shared" si="3"/>
        <v>83.332638269123294</v>
      </c>
      <c r="L73" s="135">
        <v>0</v>
      </c>
      <c r="M73" s="83"/>
      <c r="N73" s="83"/>
      <c r="O73" s="83"/>
    </row>
    <row r="74" spans="2:15" x14ac:dyDescent="0.25">
      <c r="B74" s="5"/>
      <c r="C74" s="5"/>
      <c r="D74" s="6"/>
      <c r="E74" s="6">
        <v>3722</v>
      </c>
      <c r="F74" s="5" t="s">
        <v>108</v>
      </c>
      <c r="G74" s="135">
        <v>4795.72</v>
      </c>
      <c r="H74" s="35">
        <v>0</v>
      </c>
      <c r="I74" s="35">
        <v>0</v>
      </c>
      <c r="J74" s="136">
        <v>3996.4</v>
      </c>
      <c r="K74" s="135">
        <f t="shared" si="3"/>
        <v>83.332638269123294</v>
      </c>
      <c r="L74" s="135">
        <v>0</v>
      </c>
      <c r="M74" s="83"/>
      <c r="N74" s="83"/>
      <c r="O74" s="83"/>
    </row>
    <row r="75" spans="2:15" x14ac:dyDescent="0.25">
      <c r="B75" s="5"/>
      <c r="C75" s="5"/>
      <c r="D75" s="6"/>
      <c r="E75" s="5" t="s">
        <v>12</v>
      </c>
      <c r="F75" s="5"/>
      <c r="G75" s="135"/>
      <c r="H75" s="35"/>
      <c r="I75" s="35"/>
      <c r="J75" s="136"/>
      <c r="K75" s="135"/>
      <c r="L75" s="135"/>
      <c r="M75" s="83"/>
      <c r="N75" s="83"/>
      <c r="O75" s="83"/>
    </row>
    <row r="76" spans="2:15" x14ac:dyDescent="0.25">
      <c r="B76" s="7">
        <v>4</v>
      </c>
      <c r="C76" s="7"/>
      <c r="D76" s="7"/>
      <c r="E76" s="7"/>
      <c r="F76" s="33" t="s">
        <v>6</v>
      </c>
      <c r="G76" s="133">
        <v>42713.26</v>
      </c>
      <c r="H76" s="34">
        <v>15800</v>
      </c>
      <c r="I76" s="34">
        <v>0</v>
      </c>
      <c r="J76" s="134">
        <f>J77</f>
        <v>14329.37</v>
      </c>
      <c r="K76" s="133">
        <f t="shared" si="3"/>
        <v>33.547825663505897</v>
      </c>
      <c r="L76" s="133">
        <f>J76/H76*100</f>
        <v>90.692215189873423</v>
      </c>
      <c r="M76" s="83"/>
      <c r="N76" s="83"/>
      <c r="O76" s="83"/>
    </row>
    <row r="77" spans="2:15" ht="25.5" x14ac:dyDescent="0.25">
      <c r="B77" s="31"/>
      <c r="C77" s="31">
        <v>42</v>
      </c>
      <c r="D77" s="31"/>
      <c r="E77" s="31"/>
      <c r="F77" s="33" t="s">
        <v>7</v>
      </c>
      <c r="G77" s="133">
        <v>42713.26</v>
      </c>
      <c r="H77" s="34">
        <v>15800</v>
      </c>
      <c r="I77" s="34">
        <v>0</v>
      </c>
      <c r="J77" s="134">
        <f>J78+J85</f>
        <v>14329.37</v>
      </c>
      <c r="K77" s="133">
        <f t="shared" si="3"/>
        <v>33.547825663505897</v>
      </c>
      <c r="L77" s="133">
        <f>J77/H77*100</f>
        <v>90.692215189873423</v>
      </c>
      <c r="M77" s="83"/>
      <c r="N77" s="83"/>
      <c r="O77" s="83"/>
    </row>
    <row r="78" spans="2:15" x14ac:dyDescent="0.25">
      <c r="B78" s="32"/>
      <c r="C78" s="32"/>
      <c r="D78" s="5">
        <v>422</v>
      </c>
      <c r="E78" s="5"/>
      <c r="F78" s="5" t="s">
        <v>84</v>
      </c>
      <c r="G78" s="135">
        <v>41190.980000000003</v>
      </c>
      <c r="H78" s="35">
        <v>0</v>
      </c>
      <c r="I78" s="35">
        <v>0</v>
      </c>
      <c r="J78" s="135">
        <f>J81</f>
        <v>12418.68</v>
      </c>
      <c r="K78" s="135">
        <f t="shared" si="3"/>
        <v>30.149027772585164</v>
      </c>
      <c r="L78" s="135">
        <v>0</v>
      </c>
      <c r="M78" s="83"/>
      <c r="N78" s="83"/>
      <c r="O78" s="83"/>
    </row>
    <row r="79" spans="2:15" x14ac:dyDescent="0.25">
      <c r="B79" s="32"/>
      <c r="C79" s="32" t="s">
        <v>49</v>
      </c>
      <c r="D79" s="5"/>
      <c r="E79" s="5">
        <v>4221</v>
      </c>
      <c r="F79" s="5" t="s">
        <v>85</v>
      </c>
      <c r="G79" s="135">
        <v>34694.04</v>
      </c>
      <c r="H79" s="35">
        <v>0</v>
      </c>
      <c r="I79" s="35">
        <v>0</v>
      </c>
      <c r="J79" s="135">
        <v>0</v>
      </c>
      <c r="K79" s="135">
        <f t="shared" si="3"/>
        <v>0</v>
      </c>
      <c r="L79" s="135">
        <v>0</v>
      </c>
      <c r="M79" s="83"/>
      <c r="N79" s="83"/>
      <c r="O79" s="83"/>
    </row>
    <row r="80" spans="2:15" x14ac:dyDescent="0.25">
      <c r="B80" s="32"/>
      <c r="C80" s="32"/>
      <c r="D80" s="5"/>
      <c r="E80" s="5">
        <v>4222</v>
      </c>
      <c r="F80" s="5" t="s">
        <v>109</v>
      </c>
      <c r="G80" s="135">
        <v>0</v>
      </c>
      <c r="H80" s="35">
        <v>0</v>
      </c>
      <c r="I80" s="35">
        <v>0</v>
      </c>
      <c r="J80" s="135">
        <v>0</v>
      </c>
      <c r="K80" s="135">
        <v>0</v>
      </c>
      <c r="L80" s="135">
        <v>0</v>
      </c>
      <c r="M80" s="83"/>
      <c r="N80" s="83"/>
      <c r="O80" s="83"/>
    </row>
    <row r="81" spans="2:15" x14ac:dyDescent="0.25">
      <c r="B81" s="32"/>
      <c r="C81" s="32"/>
      <c r="D81" s="5"/>
      <c r="E81" s="5">
        <v>4223</v>
      </c>
      <c r="F81" s="5" t="s">
        <v>90</v>
      </c>
      <c r="G81" s="135">
        <v>6496.94</v>
      </c>
      <c r="H81" s="35">
        <v>0</v>
      </c>
      <c r="I81" s="35">
        <v>0</v>
      </c>
      <c r="J81" s="135">
        <v>12418.68</v>
      </c>
      <c r="K81" s="135">
        <f>J81/G81*100</f>
        <v>191.14660132308444</v>
      </c>
      <c r="L81" s="135">
        <v>0</v>
      </c>
      <c r="M81" s="83"/>
      <c r="N81" s="83"/>
      <c r="O81" s="83"/>
    </row>
    <row r="82" spans="2:15" x14ac:dyDescent="0.25">
      <c r="B82" s="32"/>
      <c r="C82" s="32"/>
      <c r="D82" s="5"/>
      <c r="E82" s="5">
        <v>4225</v>
      </c>
      <c r="F82" s="5" t="s">
        <v>111</v>
      </c>
      <c r="G82" s="135">
        <v>0</v>
      </c>
      <c r="H82" s="35">
        <v>0</v>
      </c>
      <c r="I82" s="35">
        <v>0</v>
      </c>
      <c r="J82" s="135">
        <v>0</v>
      </c>
      <c r="K82" s="135">
        <v>0</v>
      </c>
      <c r="L82" s="135">
        <v>0</v>
      </c>
      <c r="M82" s="83"/>
      <c r="N82" s="83"/>
      <c r="O82" s="83"/>
    </row>
    <row r="83" spans="2:15" x14ac:dyDescent="0.25">
      <c r="B83" s="32"/>
      <c r="C83" s="32"/>
      <c r="D83" s="5"/>
      <c r="E83" s="5">
        <v>4226</v>
      </c>
      <c r="F83" s="5" t="s">
        <v>110</v>
      </c>
      <c r="G83" s="135">
        <v>0</v>
      </c>
      <c r="H83" s="35">
        <v>0</v>
      </c>
      <c r="I83" s="35">
        <v>0</v>
      </c>
      <c r="J83" s="135">
        <v>0</v>
      </c>
      <c r="K83" s="135">
        <v>0</v>
      </c>
      <c r="L83" s="135">
        <v>0</v>
      </c>
      <c r="M83" s="83"/>
      <c r="N83" s="83"/>
      <c r="O83" s="83"/>
    </row>
    <row r="84" spans="2:15" x14ac:dyDescent="0.25">
      <c r="B84" s="32"/>
      <c r="C84" s="32"/>
      <c r="D84" s="5"/>
      <c r="E84" s="5">
        <v>4227</v>
      </c>
      <c r="F84" s="5" t="s">
        <v>91</v>
      </c>
      <c r="G84" s="135">
        <v>0</v>
      </c>
      <c r="H84" s="35">
        <v>0</v>
      </c>
      <c r="I84" s="35">
        <v>0</v>
      </c>
      <c r="J84" s="135">
        <v>0</v>
      </c>
      <c r="K84" s="135">
        <v>0</v>
      </c>
      <c r="L84" s="135">
        <v>0</v>
      </c>
      <c r="M84" s="83"/>
      <c r="N84" s="83"/>
      <c r="O84" s="83"/>
    </row>
    <row r="85" spans="2:15" x14ac:dyDescent="0.25">
      <c r="B85" s="9" t="s">
        <v>49</v>
      </c>
      <c r="C85" s="37"/>
      <c r="D85" s="37">
        <v>424</v>
      </c>
      <c r="E85" s="37"/>
      <c r="F85" s="12" t="s">
        <v>92</v>
      </c>
      <c r="G85" s="135">
        <v>1522.28</v>
      </c>
      <c r="H85" s="35">
        <v>0</v>
      </c>
      <c r="I85" s="35">
        <v>0</v>
      </c>
      <c r="J85" s="135">
        <f>J86</f>
        <v>1910.69</v>
      </c>
      <c r="K85" s="135">
        <f>J85/G85*100</f>
        <v>125.51501694826182</v>
      </c>
      <c r="L85" s="135">
        <v>0</v>
      </c>
      <c r="M85" s="83"/>
      <c r="N85" s="83"/>
      <c r="O85" s="83"/>
    </row>
    <row r="86" spans="2:15" x14ac:dyDescent="0.25">
      <c r="B86" s="8"/>
      <c r="C86" s="8" t="s">
        <v>49</v>
      </c>
      <c r="D86" s="8" t="s">
        <v>49</v>
      </c>
      <c r="E86" s="8">
        <v>4241</v>
      </c>
      <c r="F86" s="12" t="s">
        <v>92</v>
      </c>
      <c r="G86" s="36">
        <v>1522.28</v>
      </c>
      <c r="H86" s="35">
        <v>0</v>
      </c>
      <c r="I86" s="40">
        <v>0</v>
      </c>
      <c r="J86" s="36">
        <v>1910.69</v>
      </c>
      <c r="K86" s="36">
        <f>J86/G86*100</f>
        <v>125.51501694826182</v>
      </c>
      <c r="L86" s="36">
        <v>0</v>
      </c>
      <c r="M86" s="83"/>
      <c r="N86" s="83"/>
      <c r="O86" s="83"/>
    </row>
    <row r="87" spans="2:15" x14ac:dyDescent="0.25">
      <c r="B87" s="8"/>
      <c r="C87" s="8" t="s">
        <v>12</v>
      </c>
      <c r="D87" s="5"/>
      <c r="E87" s="5" t="s">
        <v>49</v>
      </c>
      <c r="F87" s="5" t="s">
        <v>49</v>
      </c>
      <c r="G87" s="35"/>
      <c r="H87" s="35"/>
      <c r="I87" s="40"/>
      <c r="J87" s="36"/>
      <c r="K87" s="36"/>
      <c r="L87" s="36"/>
      <c r="M87" s="83"/>
      <c r="N87" s="83"/>
      <c r="O87" s="83"/>
    </row>
    <row r="88" spans="2:15" x14ac:dyDescent="0.25">
      <c r="F88" s="83"/>
      <c r="G88" s="83"/>
      <c r="H88" s="83"/>
      <c r="I88" s="83"/>
      <c r="J88" s="83"/>
      <c r="K88" s="83"/>
      <c r="L88" s="83"/>
      <c r="M88" s="83"/>
      <c r="N88" s="83"/>
      <c r="O88" s="83"/>
    </row>
    <row r="90" spans="2:15" ht="15" customHeight="1" x14ac:dyDescent="0.2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2:15" x14ac:dyDescent="0.2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2:15" ht="4.5" customHeight="1" x14ac:dyDescent="0.25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</row>
  </sheetData>
  <mergeCells count="12">
    <mergeCell ref="B1:L1"/>
    <mergeCell ref="B2:L2"/>
    <mergeCell ref="B4:L4"/>
    <mergeCell ref="B6:L6"/>
    <mergeCell ref="B32:F32"/>
    <mergeCell ref="B9:F9"/>
    <mergeCell ref="B31:F31"/>
    <mergeCell ref="B8:F8"/>
    <mergeCell ref="B7:L7"/>
    <mergeCell ref="B5:L5"/>
    <mergeCell ref="B30:L30"/>
    <mergeCell ref="B3:L3"/>
  </mergeCells>
  <pageMargins left="0.7" right="0.7" top="0.75" bottom="0.75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0"/>
  <sheetViews>
    <sheetView topLeftCell="B1" workbookViewId="0">
      <selection activeCell="K18" sqref="K1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9" ht="18" x14ac:dyDescent="0.25">
      <c r="B1" s="2"/>
      <c r="C1" s="2"/>
      <c r="D1" s="2"/>
      <c r="E1" s="2"/>
      <c r="F1" s="3"/>
      <c r="G1" s="3"/>
      <c r="H1" s="3"/>
    </row>
    <row r="2" spans="2:9" ht="15.75" customHeight="1" x14ac:dyDescent="0.25">
      <c r="B2" s="155" t="s">
        <v>32</v>
      </c>
      <c r="C2" s="155"/>
      <c r="D2" s="155"/>
      <c r="E2" s="155"/>
      <c r="F2" s="155"/>
      <c r="G2" s="155"/>
      <c r="H2" s="155"/>
    </row>
    <row r="3" spans="2:9" ht="18" x14ac:dyDescent="0.25">
      <c r="B3" s="27"/>
      <c r="C3" s="27"/>
      <c r="D3" s="27"/>
      <c r="E3" s="27"/>
      <c r="F3" s="28"/>
      <c r="G3" s="28"/>
      <c r="H3" s="28"/>
    </row>
    <row r="4" spans="2:9" ht="33.75" customHeight="1" x14ac:dyDescent="0.25">
      <c r="B4" s="21" t="s">
        <v>8</v>
      </c>
      <c r="C4" s="21" t="s">
        <v>179</v>
      </c>
      <c r="D4" s="21" t="s">
        <v>188</v>
      </c>
      <c r="E4" s="21" t="s">
        <v>189</v>
      </c>
      <c r="F4" s="21" t="s">
        <v>191</v>
      </c>
      <c r="G4" s="21" t="s">
        <v>20</v>
      </c>
      <c r="H4" s="21" t="s">
        <v>37</v>
      </c>
      <c r="I4" s="58"/>
    </row>
    <row r="5" spans="2:9" x14ac:dyDescent="0.25">
      <c r="B5" s="21">
        <v>1</v>
      </c>
      <c r="C5" s="91">
        <v>2</v>
      </c>
      <c r="D5" s="91">
        <v>3</v>
      </c>
      <c r="E5" s="91">
        <v>4</v>
      </c>
      <c r="F5" s="91">
        <v>5</v>
      </c>
      <c r="G5" s="91" t="s">
        <v>29</v>
      </c>
      <c r="H5" s="21" t="s">
        <v>30</v>
      </c>
      <c r="I5" s="58"/>
    </row>
    <row r="6" spans="2:9" x14ac:dyDescent="0.25">
      <c r="B6" s="31" t="s">
        <v>34</v>
      </c>
      <c r="C6" s="88">
        <f>C7+C11+C14+C19</f>
        <v>2381467.1100000003</v>
      </c>
      <c r="D6" s="88">
        <f>D7+D11+D14+D19</f>
        <v>3102316</v>
      </c>
      <c r="E6" s="88">
        <v>0</v>
      </c>
      <c r="F6" s="88">
        <f>F7+F11+F14+F19</f>
        <v>2984634.6600000006</v>
      </c>
      <c r="G6" s="85">
        <f>F6/C6*100</f>
        <v>125.32756163069581</v>
      </c>
      <c r="H6" s="85">
        <f>F6/D6*100</f>
        <v>96.206661732718416</v>
      </c>
      <c r="I6" s="93"/>
    </row>
    <row r="7" spans="2:9" x14ac:dyDescent="0.25">
      <c r="B7" s="31" t="s">
        <v>15</v>
      </c>
      <c r="C7" s="85">
        <f>C8+C9</f>
        <v>360976.28</v>
      </c>
      <c r="D7" s="34">
        <f>D8+D9</f>
        <v>115366</v>
      </c>
      <c r="E7" s="34">
        <v>0</v>
      </c>
      <c r="F7" s="85">
        <f>F8+F9</f>
        <v>100982.92</v>
      </c>
      <c r="G7" s="85">
        <f>F7/C7*100</f>
        <v>27.974946165437792</v>
      </c>
      <c r="H7" s="85">
        <f>F7/D7*100</f>
        <v>87.532652601286344</v>
      </c>
      <c r="I7" s="93"/>
    </row>
    <row r="8" spans="2:9" x14ac:dyDescent="0.25">
      <c r="B8" s="14" t="s">
        <v>16</v>
      </c>
      <c r="C8" s="57">
        <v>322465.21000000002</v>
      </c>
      <c r="D8" s="35">
        <v>115366</v>
      </c>
      <c r="E8" s="35">
        <v>0</v>
      </c>
      <c r="F8" s="57">
        <v>100982.92</v>
      </c>
      <c r="G8" s="57">
        <f>F8/C8*100</f>
        <v>31.315911567638565</v>
      </c>
      <c r="H8" s="57">
        <f>F8/D8*100</f>
        <v>87.532652601286344</v>
      </c>
      <c r="I8" s="93"/>
    </row>
    <row r="9" spans="2:9" x14ac:dyDescent="0.25">
      <c r="B9" s="14" t="s">
        <v>136</v>
      </c>
      <c r="C9" s="57">
        <v>38511.07</v>
      </c>
      <c r="D9" s="35">
        <v>0</v>
      </c>
      <c r="E9" s="35">
        <v>0</v>
      </c>
      <c r="F9" s="57">
        <v>0</v>
      </c>
      <c r="G9" s="57">
        <f>F9/C9*100</f>
        <v>0</v>
      </c>
      <c r="H9" s="57">
        <v>0</v>
      </c>
      <c r="I9" s="93"/>
    </row>
    <row r="10" spans="2:9" x14ac:dyDescent="0.25">
      <c r="B10" s="15" t="s">
        <v>17</v>
      </c>
      <c r="C10" s="85"/>
      <c r="D10" s="35"/>
      <c r="E10" s="35"/>
      <c r="F10" s="85"/>
      <c r="G10" s="57" t="s">
        <v>49</v>
      </c>
      <c r="H10" s="57"/>
      <c r="I10" s="93"/>
    </row>
    <row r="11" spans="2:9" x14ac:dyDescent="0.25">
      <c r="B11" s="31" t="s">
        <v>18</v>
      </c>
      <c r="C11" s="85">
        <v>32.76</v>
      </c>
      <c r="D11" s="34">
        <v>0</v>
      </c>
      <c r="E11" s="34">
        <v>0</v>
      </c>
      <c r="F11" s="85">
        <f>F12</f>
        <v>16.3</v>
      </c>
      <c r="G11" s="85">
        <f>F11/C11*100</f>
        <v>49.755799755799764</v>
      </c>
      <c r="H11" s="85">
        <v>0</v>
      </c>
      <c r="I11" s="93"/>
    </row>
    <row r="12" spans="2:9" x14ac:dyDescent="0.25">
      <c r="B12" s="38" t="s">
        <v>19</v>
      </c>
      <c r="C12" s="57">
        <v>32.76</v>
      </c>
      <c r="D12" s="40">
        <v>0</v>
      </c>
      <c r="E12" s="40">
        <v>0</v>
      </c>
      <c r="F12" s="57">
        <v>16.3</v>
      </c>
      <c r="G12" s="57">
        <f>F12/C12*100</f>
        <v>49.755799755799764</v>
      </c>
      <c r="H12" s="57">
        <v>0</v>
      </c>
      <c r="I12" s="93"/>
    </row>
    <row r="13" spans="2:9" x14ac:dyDescent="0.25">
      <c r="B13" s="38" t="s">
        <v>17</v>
      </c>
      <c r="C13" s="57"/>
      <c r="D13" s="40"/>
      <c r="E13" s="40"/>
      <c r="F13" s="57"/>
      <c r="G13" s="57"/>
      <c r="H13" s="57"/>
      <c r="I13" s="93"/>
    </row>
    <row r="14" spans="2:9" x14ac:dyDescent="0.25">
      <c r="B14" s="31" t="s">
        <v>93</v>
      </c>
      <c r="C14" s="85">
        <v>2017840.07</v>
      </c>
      <c r="D14" s="41">
        <f>D15+D16+D17</f>
        <v>2981950</v>
      </c>
      <c r="E14" s="41">
        <v>0</v>
      </c>
      <c r="F14" s="85">
        <f>F15+F16+F17</f>
        <v>2879181.4800000004</v>
      </c>
      <c r="G14" s="85">
        <f>F14/C14*100</f>
        <v>142.68630714623484</v>
      </c>
      <c r="H14" s="85">
        <f>F14/D14*100</f>
        <v>96.553647110112522</v>
      </c>
      <c r="I14" s="93"/>
    </row>
    <row r="15" spans="2:9" x14ac:dyDescent="0.25">
      <c r="B15" s="38" t="s">
        <v>193</v>
      </c>
      <c r="C15" s="57">
        <v>0</v>
      </c>
      <c r="D15" s="40">
        <v>381000</v>
      </c>
      <c r="E15" s="40">
        <v>0</v>
      </c>
      <c r="F15" s="57">
        <v>373143.75</v>
      </c>
      <c r="G15" s="57">
        <v>0</v>
      </c>
      <c r="H15" s="57">
        <f>F15/D15*100</f>
        <v>97.937992125984252</v>
      </c>
      <c r="I15" s="93"/>
    </row>
    <row r="16" spans="2:9" ht="15.75" customHeight="1" x14ac:dyDescent="0.25">
      <c r="B16" s="38" t="s">
        <v>135</v>
      </c>
      <c r="C16" s="57">
        <f>C14-C17</f>
        <v>2012923.07</v>
      </c>
      <c r="D16" s="40">
        <v>2596700</v>
      </c>
      <c r="E16" s="40">
        <v>0</v>
      </c>
      <c r="F16" s="57">
        <v>2501980.9900000002</v>
      </c>
      <c r="G16" s="57">
        <f>F16/C16*100</f>
        <v>124.29590714562183</v>
      </c>
      <c r="H16" s="57">
        <f>F16/D16*100</f>
        <v>96.352331420649293</v>
      </c>
      <c r="I16" s="93"/>
    </row>
    <row r="17" spans="2:11" ht="15.75" customHeight="1" x14ac:dyDescent="0.25">
      <c r="B17" s="38" t="s">
        <v>159</v>
      </c>
      <c r="C17" s="57">
        <v>4917</v>
      </c>
      <c r="D17" s="40">
        <v>4250</v>
      </c>
      <c r="E17" s="40">
        <v>0</v>
      </c>
      <c r="F17" s="57">
        <v>4056.74</v>
      </c>
      <c r="G17" s="57">
        <f>F17/C17*100</f>
        <v>82.50437258490949</v>
      </c>
      <c r="H17" s="57">
        <f>F17/D17*100</f>
        <v>95.452705882352944</v>
      </c>
      <c r="I17" s="93"/>
    </row>
    <row r="18" spans="2:11" ht="15.75" customHeight="1" x14ac:dyDescent="0.25">
      <c r="B18" s="38" t="s">
        <v>17</v>
      </c>
      <c r="C18" s="57"/>
      <c r="D18" s="40"/>
      <c r="E18" s="40"/>
      <c r="F18" s="57"/>
      <c r="G18" s="57"/>
      <c r="H18" s="57"/>
      <c r="I18" s="93"/>
    </row>
    <row r="19" spans="2:11" ht="15.75" customHeight="1" x14ac:dyDescent="0.25">
      <c r="B19" s="48" t="s">
        <v>137</v>
      </c>
      <c r="C19" s="85">
        <f>C20</f>
        <v>2618</v>
      </c>
      <c r="D19" s="41">
        <v>5000</v>
      </c>
      <c r="E19" s="41">
        <v>0</v>
      </c>
      <c r="F19" s="85">
        <f>F20</f>
        <v>4453.96</v>
      </c>
      <c r="G19" s="85">
        <f>F19/C19*100</f>
        <v>170.12834224598933</v>
      </c>
      <c r="H19" s="85">
        <f>F19/D19*100</f>
        <v>89.0792</v>
      </c>
      <c r="I19" s="93"/>
    </row>
    <row r="20" spans="2:11" ht="15.75" customHeight="1" x14ac:dyDescent="0.25">
      <c r="B20" s="38" t="s">
        <v>138</v>
      </c>
      <c r="C20" s="57">
        <v>2618</v>
      </c>
      <c r="D20" s="40">
        <v>5000</v>
      </c>
      <c r="E20" s="40">
        <v>0</v>
      </c>
      <c r="F20" s="57">
        <v>4453.96</v>
      </c>
      <c r="G20" s="57">
        <f>F20/C20*100</f>
        <v>170.12834224598933</v>
      </c>
      <c r="H20" s="57">
        <f>F20/D20*100</f>
        <v>89.0792</v>
      </c>
      <c r="I20" s="93"/>
    </row>
    <row r="21" spans="2:11" ht="15.75" customHeight="1" x14ac:dyDescent="0.25">
      <c r="B21" s="38" t="s">
        <v>17</v>
      </c>
      <c r="C21" s="57"/>
      <c r="D21" s="35"/>
      <c r="E21" s="35"/>
      <c r="F21" s="57"/>
      <c r="G21" s="57"/>
      <c r="H21" s="57"/>
      <c r="I21" s="93"/>
    </row>
    <row r="22" spans="2:11" x14ac:dyDescent="0.25">
      <c r="B22" s="38"/>
      <c r="C22" s="94"/>
      <c r="D22" s="34"/>
      <c r="E22" s="40"/>
      <c r="F22" s="94"/>
      <c r="G22" s="95"/>
      <c r="H22" s="95"/>
      <c r="I22" s="93"/>
    </row>
    <row r="23" spans="2:11" x14ac:dyDescent="0.25">
      <c r="B23" s="31" t="s">
        <v>35</v>
      </c>
      <c r="C23" s="85">
        <f>C24+C28+C31+C36</f>
        <v>2379820.7999999998</v>
      </c>
      <c r="D23" s="34">
        <f>D24+D28+D31+D36</f>
        <v>3102316</v>
      </c>
      <c r="E23" s="41">
        <v>0</v>
      </c>
      <c r="F23" s="85">
        <f>F24+F28+F31+F36</f>
        <v>2954790.3000000003</v>
      </c>
      <c r="G23" s="85">
        <f>F23/C23*100</f>
        <v>124.16020147399335</v>
      </c>
      <c r="H23" s="85">
        <f>F23/D23*100</f>
        <v>95.244659151421075</v>
      </c>
      <c r="I23" s="93"/>
    </row>
    <row r="24" spans="2:11" x14ac:dyDescent="0.25">
      <c r="B24" s="31" t="s">
        <v>15</v>
      </c>
      <c r="C24" s="85">
        <f>C25+C26</f>
        <v>370244.01</v>
      </c>
      <c r="D24" s="34">
        <f>D25+D26</f>
        <v>115366</v>
      </c>
      <c r="E24" s="34">
        <v>0</v>
      </c>
      <c r="F24" s="85">
        <f>F25+F26</f>
        <v>101782.89</v>
      </c>
      <c r="G24" s="85">
        <f>F24/C24*100</f>
        <v>27.490759404858434</v>
      </c>
      <c r="H24" s="85">
        <f>F24/D24*100</f>
        <v>88.226071806251412</v>
      </c>
      <c r="I24" s="93"/>
    </row>
    <row r="25" spans="2:11" x14ac:dyDescent="0.25">
      <c r="B25" s="14" t="s">
        <v>16</v>
      </c>
      <c r="C25" s="57">
        <v>289435.82</v>
      </c>
      <c r="D25" s="35">
        <v>115366</v>
      </c>
      <c r="E25" s="35">
        <v>0</v>
      </c>
      <c r="F25" s="57">
        <v>101782.89</v>
      </c>
      <c r="G25" s="57">
        <f>F25/C25*100</f>
        <v>35.165961835684335</v>
      </c>
      <c r="H25" s="57">
        <f>F25/D25*100</f>
        <v>88.226071806251412</v>
      </c>
      <c r="I25" s="93"/>
    </row>
    <row r="26" spans="2:11" x14ac:dyDescent="0.25">
      <c r="B26" s="14" t="s">
        <v>136</v>
      </c>
      <c r="C26" s="57">
        <v>80808.19</v>
      </c>
      <c r="D26" s="35">
        <v>0</v>
      </c>
      <c r="E26" s="35">
        <v>0</v>
      </c>
      <c r="F26" s="57">
        <v>0</v>
      </c>
      <c r="G26" s="57">
        <f>F26/C26*100</f>
        <v>0</v>
      </c>
      <c r="H26" s="57">
        <v>0</v>
      </c>
      <c r="I26" s="93"/>
    </row>
    <row r="27" spans="2:11" x14ac:dyDescent="0.25">
      <c r="B27" s="15" t="s">
        <v>17</v>
      </c>
      <c r="C27" s="57"/>
      <c r="D27" s="34"/>
      <c r="E27" s="35" t="s">
        <v>49</v>
      </c>
      <c r="F27" s="57"/>
      <c r="G27" s="57"/>
      <c r="H27" s="57"/>
      <c r="I27" s="93"/>
    </row>
    <row r="28" spans="2:11" x14ac:dyDescent="0.25">
      <c r="B28" s="31" t="s">
        <v>18</v>
      </c>
      <c r="C28" s="85">
        <v>0</v>
      </c>
      <c r="D28" s="34">
        <v>0</v>
      </c>
      <c r="E28" s="34">
        <v>0</v>
      </c>
      <c r="F28" s="85">
        <v>0</v>
      </c>
      <c r="G28" s="85">
        <v>0</v>
      </c>
      <c r="H28" s="85">
        <v>0</v>
      </c>
      <c r="I28" s="93"/>
    </row>
    <row r="29" spans="2:11" ht="15" customHeight="1" x14ac:dyDescent="0.25">
      <c r="B29" s="38" t="s">
        <v>19</v>
      </c>
      <c r="C29" s="57">
        <v>0</v>
      </c>
      <c r="D29" s="35">
        <v>0</v>
      </c>
      <c r="E29" s="35">
        <v>0</v>
      </c>
      <c r="F29" s="57">
        <v>0</v>
      </c>
      <c r="G29" s="57">
        <v>0</v>
      </c>
      <c r="H29" s="57">
        <v>0</v>
      </c>
      <c r="I29" s="92"/>
      <c r="J29" s="20"/>
      <c r="K29" s="20"/>
    </row>
    <row r="30" spans="2:11" x14ac:dyDescent="0.25">
      <c r="B30" s="38" t="s">
        <v>17</v>
      </c>
      <c r="C30" s="57"/>
      <c r="D30" s="34"/>
      <c r="E30" s="35" t="s">
        <v>49</v>
      </c>
      <c r="F30" s="57"/>
      <c r="G30" s="57"/>
      <c r="H30" s="57"/>
      <c r="I30" s="92"/>
      <c r="J30" s="20"/>
      <c r="K30" s="20"/>
    </row>
    <row r="31" spans="2:11" x14ac:dyDescent="0.25">
      <c r="B31" s="31" t="s">
        <v>93</v>
      </c>
      <c r="C31" s="85">
        <f>C33+C34</f>
        <v>2003211.22</v>
      </c>
      <c r="D31" s="34">
        <f>D32+D33+D34</f>
        <v>2981950</v>
      </c>
      <c r="E31" s="34">
        <v>0</v>
      </c>
      <c r="F31" s="85">
        <f>F32+F33+F34</f>
        <v>2850798.93</v>
      </c>
      <c r="G31" s="85">
        <f>F31/C31*100</f>
        <v>142.31144981306565</v>
      </c>
      <c r="H31" s="85">
        <f>F31/D31*100</f>
        <v>95.60183537618002</v>
      </c>
      <c r="I31" s="93"/>
    </row>
    <row r="32" spans="2:11" x14ac:dyDescent="0.25">
      <c r="B32" s="38" t="s">
        <v>194</v>
      </c>
      <c r="C32" s="57">
        <v>0</v>
      </c>
      <c r="D32" s="35">
        <v>381000</v>
      </c>
      <c r="E32" s="34">
        <v>0</v>
      </c>
      <c r="F32" s="85">
        <v>366543.75</v>
      </c>
      <c r="G32" s="85">
        <v>0</v>
      </c>
      <c r="H32" s="85">
        <v>0</v>
      </c>
      <c r="I32" s="93"/>
    </row>
    <row r="33" spans="2:9" x14ac:dyDescent="0.25">
      <c r="B33" s="38" t="s">
        <v>135</v>
      </c>
      <c r="C33" s="57">
        <v>1997819.22</v>
      </c>
      <c r="D33" s="35">
        <v>2596700</v>
      </c>
      <c r="E33" s="35">
        <v>0</v>
      </c>
      <c r="F33" s="57">
        <v>2479713.37</v>
      </c>
      <c r="G33" s="57">
        <f>F33/C33*100</f>
        <v>124.12100880679284</v>
      </c>
      <c r="H33" s="57">
        <f>F33/D33*100</f>
        <v>95.494796087341626</v>
      </c>
      <c r="I33" s="93"/>
    </row>
    <row r="34" spans="2:9" x14ac:dyDescent="0.25">
      <c r="B34" s="38" t="s">
        <v>159</v>
      </c>
      <c r="C34" s="57">
        <v>5392</v>
      </c>
      <c r="D34" s="35">
        <v>4250</v>
      </c>
      <c r="E34" s="35">
        <v>0</v>
      </c>
      <c r="F34" s="57">
        <v>4541.8100000000004</v>
      </c>
      <c r="G34" s="57">
        <f>F34/C34*100</f>
        <v>84.232381305638</v>
      </c>
      <c r="H34" s="57">
        <f>F34/D34*100</f>
        <v>106.86611764705883</v>
      </c>
      <c r="I34" s="93"/>
    </row>
    <row r="35" spans="2:9" x14ac:dyDescent="0.25">
      <c r="B35" s="38" t="s">
        <v>17</v>
      </c>
      <c r="C35" s="85"/>
      <c r="D35" s="34"/>
      <c r="E35" s="34" t="s">
        <v>49</v>
      </c>
      <c r="F35" s="85"/>
      <c r="G35" s="85"/>
      <c r="H35" s="85"/>
      <c r="I35" s="58"/>
    </row>
    <row r="36" spans="2:9" x14ac:dyDescent="0.25">
      <c r="B36" s="48" t="s">
        <v>137</v>
      </c>
      <c r="C36" s="85">
        <v>6365.57</v>
      </c>
      <c r="D36" s="34">
        <f>D37</f>
        <v>5000</v>
      </c>
      <c r="E36" s="34">
        <v>0</v>
      </c>
      <c r="F36" s="85">
        <f>F37</f>
        <v>2208.48</v>
      </c>
      <c r="G36" s="85">
        <f>F36/C36*100</f>
        <v>34.694143650922072</v>
      </c>
      <c r="H36" s="85">
        <f>F36/D36*100</f>
        <v>44.169599999999996</v>
      </c>
      <c r="I36" s="58"/>
    </row>
    <row r="37" spans="2:9" x14ac:dyDescent="0.25">
      <c r="B37" s="38" t="s">
        <v>138</v>
      </c>
      <c r="C37" s="57">
        <v>6365.57</v>
      </c>
      <c r="D37" s="35">
        <v>5000</v>
      </c>
      <c r="E37" s="35">
        <v>0</v>
      </c>
      <c r="F37" s="57">
        <v>2208.48</v>
      </c>
      <c r="G37" s="57">
        <f>F37/C37*100</f>
        <v>34.694143650922072</v>
      </c>
      <c r="H37" s="57">
        <f>F37/D37*100</f>
        <v>44.169599999999996</v>
      </c>
      <c r="I37" s="58"/>
    </row>
    <row r="38" spans="2:9" x14ac:dyDescent="0.25">
      <c r="B38" s="39" t="s">
        <v>17</v>
      </c>
      <c r="C38" s="57" t="s">
        <v>49</v>
      </c>
      <c r="D38" s="34" t="s">
        <v>49</v>
      </c>
      <c r="E38" s="35" t="s">
        <v>49</v>
      </c>
      <c r="F38" s="57" t="s">
        <v>49</v>
      </c>
      <c r="G38" s="57" t="s">
        <v>49</v>
      </c>
      <c r="H38" s="57" t="s">
        <v>49</v>
      </c>
      <c r="I38" s="58"/>
    </row>
    <row r="39" spans="2:9" x14ac:dyDescent="0.25">
      <c r="C39" s="131"/>
      <c r="D39" s="132"/>
      <c r="E39" s="93"/>
      <c r="F39" s="93"/>
      <c r="G39" s="93"/>
      <c r="H39" s="93"/>
      <c r="I39" s="58"/>
    </row>
    <row r="40" spans="2:9" x14ac:dyDescent="0.25">
      <c r="C40" s="96"/>
      <c r="D40" s="58"/>
      <c r="E40" s="58"/>
      <c r="F40" s="58"/>
      <c r="G40" s="58"/>
      <c r="H40" s="58"/>
      <c r="I40" s="5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3"/>
  <sheetViews>
    <sheetView workbookViewId="0">
      <selection activeCell="C16" sqref="C1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9" ht="18" x14ac:dyDescent="0.25">
      <c r="B1" s="11"/>
      <c r="C1" s="11"/>
      <c r="D1" s="11"/>
      <c r="E1" s="11"/>
      <c r="F1" s="3"/>
      <c r="G1" s="3"/>
      <c r="H1" s="3"/>
    </row>
    <row r="2" spans="2:9" ht="15.75" customHeight="1" x14ac:dyDescent="0.25">
      <c r="B2" s="155" t="s">
        <v>33</v>
      </c>
      <c r="C2" s="155"/>
      <c r="D2" s="155"/>
      <c r="E2" s="155"/>
      <c r="F2" s="155"/>
      <c r="G2" s="155"/>
      <c r="H2" s="155"/>
    </row>
    <row r="3" spans="2:9" ht="18" x14ac:dyDescent="0.25">
      <c r="B3" s="27"/>
      <c r="C3" s="27"/>
      <c r="D3" s="27"/>
      <c r="E3" s="27"/>
      <c r="F3" s="28"/>
      <c r="G3" s="28"/>
      <c r="H3" s="28"/>
    </row>
    <row r="4" spans="2:9" ht="25.5" x14ac:dyDescent="0.25">
      <c r="B4" s="21" t="s">
        <v>8</v>
      </c>
      <c r="C4" s="91" t="s">
        <v>180</v>
      </c>
      <c r="D4" s="91" t="s">
        <v>188</v>
      </c>
      <c r="E4" s="91" t="s">
        <v>189</v>
      </c>
      <c r="F4" s="91" t="s">
        <v>192</v>
      </c>
      <c r="G4" s="91" t="s">
        <v>20</v>
      </c>
      <c r="H4" s="91" t="s">
        <v>37</v>
      </c>
    </row>
    <row r="5" spans="2:9" x14ac:dyDescent="0.25">
      <c r="B5" s="23">
        <v>1</v>
      </c>
      <c r="C5" s="53">
        <v>2</v>
      </c>
      <c r="D5" s="53">
        <v>3</v>
      </c>
      <c r="E5" s="53">
        <v>4</v>
      </c>
      <c r="F5" s="53">
        <v>5</v>
      </c>
      <c r="G5" s="53" t="s">
        <v>29</v>
      </c>
      <c r="H5" s="53" t="s">
        <v>102</v>
      </c>
    </row>
    <row r="6" spans="2:9" ht="15.75" customHeight="1" x14ac:dyDescent="0.25">
      <c r="B6" s="4" t="s">
        <v>35</v>
      </c>
      <c r="C6" s="85">
        <f>C7</f>
        <v>2379820.7999999998</v>
      </c>
      <c r="D6" s="34">
        <f>D7</f>
        <v>3102316</v>
      </c>
      <c r="E6" s="34">
        <v>0</v>
      </c>
      <c r="F6" s="85">
        <f>F7</f>
        <v>2954790.3</v>
      </c>
      <c r="G6" s="85">
        <f>F6/C6*100</f>
        <v>124.16020147399334</v>
      </c>
      <c r="H6" s="85">
        <f>F6/D6*100</f>
        <v>95.244659151421061</v>
      </c>
      <c r="I6" s="47"/>
    </row>
    <row r="7" spans="2:9" ht="15.75" customHeight="1" x14ac:dyDescent="0.25">
      <c r="B7" s="4" t="s">
        <v>94</v>
      </c>
      <c r="C7" s="85">
        <f>C8</f>
        <v>2379820.7999999998</v>
      </c>
      <c r="D7" s="34">
        <f>D8</f>
        <v>3102316</v>
      </c>
      <c r="E7" s="34">
        <v>0</v>
      </c>
      <c r="F7" s="85">
        <f>F8</f>
        <v>2954790.3</v>
      </c>
      <c r="G7" s="85">
        <f>F7/C7*100</f>
        <v>124.16020147399334</v>
      </c>
      <c r="H7" s="85">
        <f>F7/D7*100</f>
        <v>95.244659151421061</v>
      </c>
      <c r="I7" s="47"/>
    </row>
    <row r="8" spans="2:9" x14ac:dyDescent="0.25">
      <c r="B8" s="10" t="s">
        <v>112</v>
      </c>
      <c r="C8" s="57">
        <v>2379820.7999999998</v>
      </c>
      <c r="D8" s="35">
        <v>3102316</v>
      </c>
      <c r="E8" s="35">
        <v>0</v>
      </c>
      <c r="F8" s="57">
        <v>2954790.3</v>
      </c>
      <c r="G8" s="57">
        <f>F8/C8*100</f>
        <v>124.16020147399334</v>
      </c>
      <c r="H8" s="57">
        <f>F8/D8*100</f>
        <v>95.244659151421061</v>
      </c>
      <c r="I8" s="47"/>
    </row>
    <row r="9" spans="2:9" x14ac:dyDescent="0.25">
      <c r="B9" s="9" t="s">
        <v>12</v>
      </c>
      <c r="C9" s="35"/>
      <c r="D9" s="35"/>
      <c r="E9" s="35"/>
      <c r="F9" s="57"/>
      <c r="G9" s="57"/>
      <c r="H9" s="57"/>
      <c r="I9" s="47"/>
    </row>
    <row r="10" spans="2:9" x14ac:dyDescent="0.25">
      <c r="C10" s="47"/>
      <c r="D10" s="47"/>
      <c r="E10" s="47"/>
      <c r="F10" s="47"/>
      <c r="G10" s="47"/>
      <c r="H10" s="47"/>
      <c r="I10" s="47"/>
    </row>
    <row r="11" spans="2:9" x14ac:dyDescent="0.25">
      <c r="B11" s="20"/>
      <c r="C11" s="20"/>
      <c r="D11" s="20"/>
      <c r="E11" s="20"/>
      <c r="F11" s="20"/>
      <c r="G11" s="20"/>
      <c r="H11" s="20"/>
    </row>
    <row r="12" spans="2:9" x14ac:dyDescent="0.25">
      <c r="B12" s="20"/>
      <c r="C12" s="20"/>
      <c r="D12" s="20"/>
      <c r="E12" s="20"/>
      <c r="F12" s="20"/>
      <c r="G12" s="20"/>
      <c r="H12" s="20"/>
    </row>
    <row r="13" spans="2:9" x14ac:dyDescent="0.25">
      <c r="B13" s="20"/>
      <c r="C13" s="20"/>
      <c r="D13" s="20"/>
      <c r="E13" s="20"/>
      <c r="F13" s="20"/>
      <c r="G13" s="20"/>
      <c r="H13" s="2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50"/>
  <sheetViews>
    <sheetView topLeftCell="B130" zoomScale="88" zoomScaleNormal="88" workbookViewId="0">
      <selection activeCell="K9" sqref="K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25">
      <c r="B2" s="155" t="s">
        <v>9</v>
      </c>
      <c r="C2" s="155"/>
      <c r="D2" s="155"/>
      <c r="E2" s="155"/>
      <c r="F2" s="155"/>
      <c r="G2" s="155"/>
      <c r="H2" s="155"/>
      <c r="I2" s="155"/>
      <c r="J2" s="17"/>
    </row>
    <row r="3" spans="2:10" ht="18" x14ac:dyDescent="0.25">
      <c r="B3" s="27"/>
      <c r="C3" s="27"/>
      <c r="D3" s="27"/>
      <c r="E3" s="27"/>
      <c r="F3" s="27"/>
      <c r="G3" s="27"/>
      <c r="H3" s="27"/>
      <c r="I3" s="28"/>
      <c r="J3" s="3"/>
    </row>
    <row r="4" spans="2:10" ht="15.75" x14ac:dyDescent="0.25">
      <c r="B4" s="196" t="s">
        <v>42</v>
      </c>
      <c r="C4" s="196"/>
      <c r="D4" s="196"/>
      <c r="E4" s="196"/>
      <c r="F4" s="196"/>
      <c r="G4" s="196"/>
      <c r="H4" s="196"/>
      <c r="I4" s="196"/>
    </row>
    <row r="5" spans="2:10" ht="18" x14ac:dyDescent="0.25">
      <c r="B5" s="27"/>
      <c r="C5" s="27"/>
      <c r="D5" s="27"/>
      <c r="E5" s="27"/>
      <c r="F5" s="27"/>
      <c r="G5" s="27"/>
      <c r="H5" s="27"/>
      <c r="I5" s="28"/>
    </row>
    <row r="6" spans="2:10" ht="25.5" x14ac:dyDescent="0.25">
      <c r="B6" s="175" t="s">
        <v>8</v>
      </c>
      <c r="C6" s="176"/>
      <c r="D6" s="176"/>
      <c r="E6" s="177"/>
      <c r="F6" s="91" t="s">
        <v>188</v>
      </c>
      <c r="G6" s="21" t="s">
        <v>177</v>
      </c>
      <c r="H6" s="21" t="s">
        <v>192</v>
      </c>
      <c r="I6" s="21" t="s">
        <v>37</v>
      </c>
    </row>
    <row r="7" spans="2:10" s="24" customFormat="1" ht="11.25" x14ac:dyDescent="0.2">
      <c r="B7" s="172">
        <v>1</v>
      </c>
      <c r="C7" s="173"/>
      <c r="D7" s="173"/>
      <c r="E7" s="174"/>
      <c r="F7" s="53">
        <v>2</v>
      </c>
      <c r="G7" s="23">
        <v>3</v>
      </c>
      <c r="H7" s="23">
        <v>4</v>
      </c>
      <c r="I7" s="23" t="s">
        <v>103</v>
      </c>
    </row>
    <row r="8" spans="2:10" ht="30" customHeight="1" x14ac:dyDescent="0.25">
      <c r="B8" s="182">
        <v>49807</v>
      </c>
      <c r="C8" s="183"/>
      <c r="D8" s="184"/>
      <c r="E8" s="65" t="s">
        <v>160</v>
      </c>
      <c r="F8" s="49">
        <f>F9</f>
        <v>3102316</v>
      </c>
      <c r="G8" s="34">
        <v>0</v>
      </c>
      <c r="H8" s="34">
        <f>H9</f>
        <v>2954790.3000000003</v>
      </c>
      <c r="I8" s="34">
        <f t="shared" ref="I8:I12" si="0">H8/F8*100</f>
        <v>95.244659151421075</v>
      </c>
      <c r="J8" s="89"/>
    </row>
    <row r="9" spans="2:10" ht="30" customHeight="1" x14ac:dyDescent="0.25">
      <c r="B9" s="182" t="s">
        <v>162</v>
      </c>
      <c r="C9" s="183"/>
      <c r="D9" s="184"/>
      <c r="E9" s="90" t="s">
        <v>161</v>
      </c>
      <c r="F9" s="49">
        <f>F10</f>
        <v>3102316</v>
      </c>
      <c r="G9" s="34">
        <v>0</v>
      </c>
      <c r="H9" s="34">
        <f>H10</f>
        <v>2954790.3000000003</v>
      </c>
      <c r="I9" s="34">
        <f t="shared" si="0"/>
        <v>95.244659151421075</v>
      </c>
      <c r="J9" s="89"/>
    </row>
    <row r="10" spans="2:10" ht="30" customHeight="1" x14ac:dyDescent="0.25">
      <c r="B10" s="182" t="s">
        <v>166</v>
      </c>
      <c r="C10" s="183"/>
      <c r="D10" s="184"/>
      <c r="E10" s="65" t="s">
        <v>164</v>
      </c>
      <c r="F10" s="49">
        <f>F11+F43+F123+F135</f>
        <v>3102316</v>
      </c>
      <c r="G10" s="34">
        <v>0</v>
      </c>
      <c r="H10" s="34">
        <f>H11+H43+H123+H135</f>
        <v>2954790.3000000003</v>
      </c>
      <c r="I10" s="34">
        <f t="shared" si="0"/>
        <v>95.244659151421075</v>
      </c>
      <c r="J10" s="89"/>
    </row>
    <row r="11" spans="2:10" ht="30" customHeight="1" x14ac:dyDescent="0.25">
      <c r="B11" s="182" t="s">
        <v>165</v>
      </c>
      <c r="C11" s="183"/>
      <c r="D11" s="184"/>
      <c r="E11" s="65" t="s">
        <v>163</v>
      </c>
      <c r="F11" s="49">
        <f>F12+F35</f>
        <v>79071</v>
      </c>
      <c r="G11" s="34">
        <v>0</v>
      </c>
      <c r="H11" s="34">
        <f>H12+H35</f>
        <v>70229.549999999988</v>
      </c>
      <c r="I11" s="34">
        <f>H11/F11*100</f>
        <v>88.818340478810171</v>
      </c>
      <c r="J11" s="116"/>
    </row>
    <row r="12" spans="2:10" ht="30" customHeight="1" x14ac:dyDescent="0.25">
      <c r="B12" s="179" t="s">
        <v>155</v>
      </c>
      <c r="C12" s="180"/>
      <c r="D12" s="181"/>
      <c r="E12" s="118" t="s">
        <v>113</v>
      </c>
      <c r="F12" s="119">
        <f>F13</f>
        <v>70271</v>
      </c>
      <c r="G12" s="70">
        <v>0</v>
      </c>
      <c r="H12" s="70">
        <f>H13</f>
        <v>63210.869999999995</v>
      </c>
      <c r="I12" s="70">
        <f t="shared" si="0"/>
        <v>89.952996257346555</v>
      </c>
      <c r="J12" s="89"/>
    </row>
    <row r="13" spans="2:10" ht="30" customHeight="1" x14ac:dyDescent="0.25">
      <c r="B13" s="190" t="s">
        <v>105</v>
      </c>
      <c r="C13" s="191"/>
      <c r="D13" s="192"/>
      <c r="E13" s="120" t="s">
        <v>198</v>
      </c>
      <c r="F13" s="119">
        <f>F14</f>
        <v>70271</v>
      </c>
      <c r="G13" s="70">
        <v>0</v>
      </c>
      <c r="H13" s="70">
        <f>H14+H32</f>
        <v>63210.869999999995</v>
      </c>
      <c r="I13" s="70">
        <f>H13/F13*100</f>
        <v>89.952996257346555</v>
      </c>
      <c r="J13" s="89"/>
    </row>
    <row r="14" spans="2:10" x14ac:dyDescent="0.25">
      <c r="B14" s="60"/>
      <c r="C14" s="61">
        <v>32</v>
      </c>
      <c r="D14" s="62"/>
      <c r="E14" s="31" t="s">
        <v>95</v>
      </c>
      <c r="F14" s="49">
        <v>70271</v>
      </c>
      <c r="G14" s="34">
        <v>0</v>
      </c>
      <c r="H14" s="34">
        <f>H15+H16+H17+H18+H19+H20+H21+H22+H23+H24+H25+H26+H27+H28+H29+H30+H31</f>
        <v>61359.259999999995</v>
      </c>
      <c r="I14" s="34">
        <f>H14/F14*100</f>
        <v>87.31804015881373</v>
      </c>
      <c r="J14" s="89"/>
    </row>
    <row r="15" spans="2:10" x14ac:dyDescent="0.25">
      <c r="B15" s="42"/>
      <c r="C15" s="43"/>
      <c r="D15" s="44">
        <v>3211</v>
      </c>
      <c r="E15" s="16" t="s">
        <v>61</v>
      </c>
      <c r="F15" s="50">
        <v>0</v>
      </c>
      <c r="G15" s="35">
        <v>0</v>
      </c>
      <c r="H15" s="35">
        <v>1931.17</v>
      </c>
      <c r="I15" s="35">
        <v>0</v>
      </c>
      <c r="J15" s="89"/>
    </row>
    <row r="16" spans="2:10" x14ac:dyDescent="0.25">
      <c r="B16" s="42"/>
      <c r="C16" s="43" t="s">
        <v>49</v>
      </c>
      <c r="D16" s="44">
        <v>3213</v>
      </c>
      <c r="E16" s="32" t="s">
        <v>96</v>
      </c>
      <c r="F16" s="50">
        <v>0</v>
      </c>
      <c r="G16" s="35">
        <v>0</v>
      </c>
      <c r="H16" s="35">
        <v>1299.6400000000001</v>
      </c>
      <c r="I16" s="35">
        <v>0</v>
      </c>
      <c r="J16" s="89"/>
    </row>
    <row r="17" spans="2:10" x14ac:dyDescent="0.25">
      <c r="B17" s="42"/>
      <c r="C17" s="43"/>
      <c r="D17" s="44">
        <v>3214</v>
      </c>
      <c r="E17" s="32" t="s">
        <v>97</v>
      </c>
      <c r="F17" s="50">
        <v>0</v>
      </c>
      <c r="G17" s="35">
        <v>0</v>
      </c>
      <c r="H17" s="35">
        <v>0</v>
      </c>
      <c r="I17" s="35">
        <v>0</v>
      </c>
      <c r="J17" s="89"/>
    </row>
    <row r="18" spans="2:10" ht="23.25" customHeight="1" x14ac:dyDescent="0.25">
      <c r="B18" s="42"/>
      <c r="C18" s="43"/>
      <c r="D18" s="44">
        <v>3221</v>
      </c>
      <c r="E18" s="32" t="s">
        <v>65</v>
      </c>
      <c r="F18" s="50">
        <v>0</v>
      </c>
      <c r="G18" s="35">
        <v>0</v>
      </c>
      <c r="H18" s="35">
        <v>6654.46</v>
      </c>
      <c r="I18" s="35">
        <v>0</v>
      </c>
      <c r="J18" s="89"/>
    </row>
    <row r="19" spans="2:10" x14ac:dyDescent="0.25">
      <c r="B19" s="42"/>
      <c r="C19" s="43"/>
      <c r="D19" s="44">
        <v>3222</v>
      </c>
      <c r="E19" s="32" t="s">
        <v>66</v>
      </c>
      <c r="F19" s="50">
        <v>0</v>
      </c>
      <c r="G19" s="35">
        <v>0</v>
      </c>
      <c r="H19" s="35">
        <v>3250.12</v>
      </c>
      <c r="I19" s="35">
        <v>0</v>
      </c>
      <c r="J19" s="89"/>
    </row>
    <row r="20" spans="2:10" x14ac:dyDescent="0.25">
      <c r="B20" s="42"/>
      <c r="C20" s="43"/>
      <c r="D20" s="44">
        <v>3223</v>
      </c>
      <c r="E20" s="32" t="s">
        <v>67</v>
      </c>
      <c r="F20" s="50">
        <v>0</v>
      </c>
      <c r="G20" s="35">
        <v>0</v>
      </c>
      <c r="H20" s="35">
        <v>8073.66</v>
      </c>
      <c r="I20" s="35">
        <v>0</v>
      </c>
      <c r="J20" s="89"/>
    </row>
    <row r="21" spans="2:10" x14ac:dyDescent="0.25">
      <c r="B21" s="42"/>
      <c r="C21" s="43"/>
      <c r="D21" s="44">
        <v>3224</v>
      </c>
      <c r="E21" s="32" t="s">
        <v>150</v>
      </c>
      <c r="F21" s="50">
        <v>0</v>
      </c>
      <c r="G21" s="35">
        <v>0</v>
      </c>
      <c r="H21" s="35">
        <v>2818.53</v>
      </c>
      <c r="I21" s="35">
        <v>0</v>
      </c>
      <c r="J21" s="89"/>
    </row>
    <row r="22" spans="2:10" x14ac:dyDescent="0.25">
      <c r="B22" s="42"/>
      <c r="C22" s="43"/>
      <c r="D22" s="44">
        <v>3225</v>
      </c>
      <c r="E22" s="32" t="s">
        <v>69</v>
      </c>
      <c r="F22" s="50">
        <v>0</v>
      </c>
      <c r="G22" s="35">
        <v>0</v>
      </c>
      <c r="H22" s="35">
        <v>1558.99</v>
      </c>
      <c r="I22" s="35">
        <v>0</v>
      </c>
      <c r="J22" s="89"/>
    </row>
    <row r="23" spans="2:10" x14ac:dyDescent="0.25">
      <c r="B23" s="42"/>
      <c r="C23" s="43"/>
      <c r="D23" s="44">
        <v>3227</v>
      </c>
      <c r="E23" s="32" t="s">
        <v>151</v>
      </c>
      <c r="F23" s="50">
        <v>0</v>
      </c>
      <c r="G23" s="35">
        <v>0</v>
      </c>
      <c r="H23" s="35">
        <v>329.55</v>
      </c>
      <c r="I23" s="35">
        <v>0</v>
      </c>
      <c r="J23" s="89"/>
    </row>
    <row r="24" spans="2:10" x14ac:dyDescent="0.25">
      <c r="B24" s="42"/>
      <c r="C24" s="43"/>
      <c r="D24" s="44">
        <v>3231</v>
      </c>
      <c r="E24" s="32" t="s">
        <v>152</v>
      </c>
      <c r="F24" s="50">
        <v>0</v>
      </c>
      <c r="G24" s="35">
        <v>0</v>
      </c>
      <c r="H24" s="35">
        <v>4192.1899999999996</v>
      </c>
      <c r="I24" s="35">
        <v>0</v>
      </c>
      <c r="J24" s="89"/>
    </row>
    <row r="25" spans="2:10" x14ac:dyDescent="0.25">
      <c r="B25" s="42"/>
      <c r="C25" s="43"/>
      <c r="D25" s="44">
        <v>3231</v>
      </c>
      <c r="E25" s="32" t="s">
        <v>74</v>
      </c>
      <c r="F25" s="50">
        <v>0</v>
      </c>
      <c r="G25" s="35">
        <v>0</v>
      </c>
      <c r="H25" s="35">
        <v>443.75</v>
      </c>
      <c r="I25" s="35">
        <v>0</v>
      </c>
      <c r="J25" s="89"/>
    </row>
    <row r="26" spans="2:10" x14ac:dyDescent="0.25">
      <c r="B26" s="42"/>
      <c r="C26" s="43"/>
      <c r="D26" s="44">
        <v>3234</v>
      </c>
      <c r="E26" s="32" t="s">
        <v>75</v>
      </c>
      <c r="F26" s="50">
        <v>0</v>
      </c>
      <c r="G26" s="35">
        <v>0</v>
      </c>
      <c r="H26" s="35">
        <v>5706.81</v>
      </c>
      <c r="I26" s="35">
        <v>0</v>
      </c>
      <c r="J26" s="89"/>
    </row>
    <row r="27" spans="2:10" x14ac:dyDescent="0.25">
      <c r="B27" s="42"/>
      <c r="C27" s="43"/>
      <c r="D27" s="44">
        <v>3236</v>
      </c>
      <c r="E27" s="32" t="s">
        <v>76</v>
      </c>
      <c r="F27" s="50">
        <v>0</v>
      </c>
      <c r="G27" s="35">
        <v>0</v>
      </c>
      <c r="H27" s="35">
        <v>6419.37</v>
      </c>
      <c r="I27" s="35">
        <v>0</v>
      </c>
      <c r="J27" s="89"/>
    </row>
    <row r="28" spans="2:10" x14ac:dyDescent="0.25">
      <c r="B28" s="42"/>
      <c r="C28" s="43"/>
      <c r="D28" s="44">
        <v>3237</v>
      </c>
      <c r="E28" s="32" t="s">
        <v>104</v>
      </c>
      <c r="F28" s="50">
        <v>0</v>
      </c>
      <c r="G28" s="35">
        <v>0</v>
      </c>
      <c r="H28" s="35">
        <v>0</v>
      </c>
      <c r="I28" s="35">
        <v>0</v>
      </c>
      <c r="J28" s="89"/>
    </row>
    <row r="29" spans="2:10" x14ac:dyDescent="0.25">
      <c r="B29" s="42"/>
      <c r="C29" s="43"/>
      <c r="D29" s="44">
        <v>3238</v>
      </c>
      <c r="E29" s="32" t="s">
        <v>98</v>
      </c>
      <c r="F29" s="50">
        <v>0</v>
      </c>
      <c r="G29" s="35">
        <v>0</v>
      </c>
      <c r="H29" s="35">
        <v>10799.55</v>
      </c>
      <c r="I29" s="35">
        <v>0</v>
      </c>
      <c r="J29" s="89"/>
    </row>
    <row r="30" spans="2:10" x14ac:dyDescent="0.25">
      <c r="B30" s="42"/>
      <c r="C30" s="43"/>
      <c r="D30" s="44">
        <v>3239</v>
      </c>
      <c r="E30" s="32" t="s">
        <v>79</v>
      </c>
      <c r="F30" s="50">
        <v>0</v>
      </c>
      <c r="G30" s="35">
        <v>0</v>
      </c>
      <c r="H30" s="35">
        <v>7293.44</v>
      </c>
      <c r="I30" s="35">
        <v>0</v>
      </c>
      <c r="J30" s="89"/>
    </row>
    <row r="31" spans="2:10" x14ac:dyDescent="0.25">
      <c r="B31" s="42"/>
      <c r="C31" s="43"/>
      <c r="D31" s="44">
        <v>3292</v>
      </c>
      <c r="E31" s="32" t="s">
        <v>171</v>
      </c>
      <c r="F31" s="50">
        <v>0</v>
      </c>
      <c r="G31" s="35">
        <v>0</v>
      </c>
      <c r="H31" s="35">
        <v>588.03</v>
      </c>
      <c r="I31" s="35">
        <v>0</v>
      </c>
      <c r="J31" s="89"/>
    </row>
    <row r="32" spans="2:10" ht="25.5" x14ac:dyDescent="0.25">
      <c r="B32" s="60"/>
      <c r="C32" s="61">
        <v>37</v>
      </c>
      <c r="D32" s="62"/>
      <c r="E32" s="117" t="s">
        <v>143</v>
      </c>
      <c r="F32" s="49">
        <v>0</v>
      </c>
      <c r="G32" s="34">
        <v>0</v>
      </c>
      <c r="H32" s="34">
        <v>1851.61</v>
      </c>
      <c r="I32" s="34">
        <v>0</v>
      </c>
      <c r="J32" s="89"/>
    </row>
    <row r="33" spans="2:14" x14ac:dyDescent="0.25">
      <c r="B33" s="42"/>
      <c r="C33" s="43"/>
      <c r="D33" s="44">
        <v>3722</v>
      </c>
      <c r="E33" s="5" t="s">
        <v>108</v>
      </c>
      <c r="F33" s="50">
        <v>0</v>
      </c>
      <c r="G33" s="35">
        <v>0</v>
      </c>
      <c r="H33" s="35">
        <v>1851.61</v>
      </c>
      <c r="I33" s="35">
        <v>0</v>
      </c>
      <c r="J33" s="89"/>
    </row>
    <row r="34" spans="2:14" x14ac:dyDescent="0.25">
      <c r="B34" s="42" t="s">
        <v>17</v>
      </c>
      <c r="C34" s="43"/>
      <c r="D34" s="44"/>
      <c r="E34" s="32"/>
      <c r="F34" s="50"/>
      <c r="G34" s="35"/>
      <c r="H34" s="35"/>
      <c r="I34" s="35"/>
      <c r="J34" s="89"/>
    </row>
    <row r="35" spans="2:14" ht="27.6" customHeight="1" x14ac:dyDescent="0.25">
      <c r="B35" s="190" t="s">
        <v>156</v>
      </c>
      <c r="C35" s="191"/>
      <c r="D35" s="192"/>
      <c r="E35" s="120" t="s">
        <v>114</v>
      </c>
      <c r="F35" s="119">
        <f>F36</f>
        <v>8800</v>
      </c>
      <c r="G35" s="70">
        <v>0</v>
      </c>
      <c r="H35" s="70">
        <f>H36</f>
        <v>7018.68</v>
      </c>
      <c r="I35" s="70">
        <f>H35/F35*100</f>
        <v>79.75772727272728</v>
      </c>
      <c r="J35" s="116"/>
    </row>
    <row r="36" spans="2:14" ht="26.45" customHeight="1" x14ac:dyDescent="0.25">
      <c r="B36" s="190" t="s">
        <v>105</v>
      </c>
      <c r="C36" s="191"/>
      <c r="D36" s="192"/>
      <c r="E36" s="120" t="s">
        <v>198</v>
      </c>
      <c r="F36" s="119">
        <f>F37+F40</f>
        <v>8800</v>
      </c>
      <c r="G36" s="70">
        <v>0</v>
      </c>
      <c r="H36" s="70">
        <f>H37+H40</f>
        <v>7018.68</v>
      </c>
      <c r="I36" s="70">
        <f>H36/F36*100</f>
        <v>79.75772727272728</v>
      </c>
      <c r="J36" s="116"/>
    </row>
    <row r="37" spans="2:14" ht="23.45" customHeight="1" x14ac:dyDescent="0.25">
      <c r="B37" s="121"/>
      <c r="C37" s="122">
        <v>32</v>
      </c>
      <c r="D37" s="123"/>
      <c r="E37" s="120" t="s">
        <v>95</v>
      </c>
      <c r="F37" s="119">
        <v>0</v>
      </c>
      <c r="G37" s="70">
        <v>0</v>
      </c>
      <c r="H37" s="70">
        <f>H38+H39</f>
        <v>0</v>
      </c>
      <c r="I37" s="70">
        <v>0</v>
      </c>
      <c r="J37" s="116"/>
    </row>
    <row r="38" spans="2:14" ht="18.600000000000001" customHeight="1" x14ac:dyDescent="0.25">
      <c r="B38" s="121"/>
      <c r="C38" s="122"/>
      <c r="D38" s="124">
        <v>3225</v>
      </c>
      <c r="E38" s="125" t="s">
        <v>69</v>
      </c>
      <c r="F38" s="126">
        <v>0</v>
      </c>
      <c r="G38" s="127">
        <v>0</v>
      </c>
      <c r="H38" s="127">
        <v>0</v>
      </c>
      <c r="I38" s="127">
        <v>0</v>
      </c>
      <c r="J38" s="116"/>
    </row>
    <row r="39" spans="2:14" ht="18.600000000000001" customHeight="1" x14ac:dyDescent="0.25">
      <c r="B39" s="121"/>
      <c r="C39" s="122"/>
      <c r="D39" s="124">
        <v>3239</v>
      </c>
      <c r="E39" s="125" t="s">
        <v>79</v>
      </c>
      <c r="F39" s="126">
        <v>0</v>
      </c>
      <c r="G39" s="127">
        <v>0</v>
      </c>
      <c r="H39" s="127">
        <v>0</v>
      </c>
      <c r="I39" s="127">
        <v>0</v>
      </c>
      <c r="J39" s="116"/>
    </row>
    <row r="40" spans="2:14" ht="30" customHeight="1" x14ac:dyDescent="0.25">
      <c r="B40" s="121" t="s">
        <v>49</v>
      </c>
      <c r="C40" s="122">
        <v>42</v>
      </c>
      <c r="D40" s="124"/>
      <c r="E40" s="120" t="s">
        <v>84</v>
      </c>
      <c r="F40" s="119">
        <v>8800</v>
      </c>
      <c r="G40" s="70">
        <v>0</v>
      </c>
      <c r="H40" s="70">
        <f>H41</f>
        <v>7018.68</v>
      </c>
      <c r="I40" s="70">
        <f>H40/F40*100</f>
        <v>79.75772727272728</v>
      </c>
      <c r="J40" s="116"/>
    </row>
    <row r="41" spans="2:14" x14ac:dyDescent="0.25">
      <c r="B41" s="121"/>
      <c r="C41" s="128"/>
      <c r="D41" s="124">
        <v>4221</v>
      </c>
      <c r="E41" s="129" t="s">
        <v>145</v>
      </c>
      <c r="F41" s="126">
        <v>0</v>
      </c>
      <c r="G41" s="127">
        <v>0</v>
      </c>
      <c r="H41" s="127">
        <v>7018.68</v>
      </c>
      <c r="I41" s="127">
        <v>0</v>
      </c>
      <c r="J41" s="116"/>
    </row>
    <row r="42" spans="2:14" x14ac:dyDescent="0.25">
      <c r="B42" s="130" t="s">
        <v>17</v>
      </c>
      <c r="C42" s="128"/>
      <c r="D42" s="124"/>
      <c r="E42" s="125"/>
      <c r="F42" s="126"/>
      <c r="G42" s="127"/>
      <c r="H42" s="127"/>
      <c r="I42" s="127"/>
      <c r="J42" s="116"/>
    </row>
    <row r="43" spans="2:14" ht="27" customHeight="1" x14ac:dyDescent="0.25">
      <c r="B43" s="190" t="s">
        <v>115</v>
      </c>
      <c r="C43" s="191"/>
      <c r="D43" s="192"/>
      <c r="E43" s="120" t="s">
        <v>116</v>
      </c>
      <c r="F43" s="119">
        <f>F44+F83+F88+F93+F99+F104+F111</f>
        <v>566245</v>
      </c>
      <c r="G43" s="70">
        <v>0</v>
      </c>
      <c r="H43" s="70">
        <f>H44+H83+H88+H93+H99+H104+H111</f>
        <v>589377.99</v>
      </c>
      <c r="I43" s="70">
        <f>H43/F43*100</f>
        <v>104.08533232081518</v>
      </c>
      <c r="J43" s="116"/>
      <c r="N43">
        <v>0</v>
      </c>
    </row>
    <row r="44" spans="2:14" ht="26.45" customHeight="1" x14ac:dyDescent="0.25">
      <c r="B44" s="190" t="s">
        <v>117</v>
      </c>
      <c r="C44" s="191"/>
      <c r="D44" s="192"/>
      <c r="E44" s="120" t="s">
        <v>157</v>
      </c>
      <c r="F44" s="119">
        <f>F45+F54+F71+F77</f>
        <v>164350</v>
      </c>
      <c r="G44" s="70">
        <v>0</v>
      </c>
      <c r="H44" s="70">
        <f>H45+H54+H71+H77</f>
        <v>213637.07000000004</v>
      </c>
      <c r="I44" s="70">
        <f>H44/F44*100</f>
        <v>129.9890903559477</v>
      </c>
      <c r="J44" s="116"/>
    </row>
    <row r="45" spans="2:14" ht="17.45" customHeight="1" x14ac:dyDescent="0.25">
      <c r="B45" s="193" t="s">
        <v>105</v>
      </c>
      <c r="C45" s="194"/>
      <c r="D45" s="195"/>
      <c r="E45" s="31" t="s">
        <v>198</v>
      </c>
      <c r="F45" s="49">
        <v>8400</v>
      </c>
      <c r="G45" s="34">
        <v>0</v>
      </c>
      <c r="H45" s="34">
        <f>H46+H48</f>
        <v>15045.48</v>
      </c>
      <c r="I45" s="34">
        <f>H45/F45*100</f>
        <v>179.11285714285714</v>
      </c>
      <c r="J45" s="89"/>
    </row>
    <row r="46" spans="2:14" ht="17.45" customHeight="1" x14ac:dyDescent="0.25">
      <c r="B46" s="109"/>
      <c r="C46" s="110">
        <v>31</v>
      </c>
      <c r="D46" s="111"/>
      <c r="E46" s="106" t="s">
        <v>140</v>
      </c>
      <c r="F46" s="49">
        <v>0</v>
      </c>
      <c r="G46" s="34">
        <v>0</v>
      </c>
      <c r="H46" s="34">
        <v>6600</v>
      </c>
      <c r="I46" s="34">
        <v>0</v>
      </c>
      <c r="J46" s="89"/>
    </row>
    <row r="47" spans="2:14" ht="17.45" customHeight="1" x14ac:dyDescent="0.25">
      <c r="B47" s="42"/>
      <c r="C47" s="43"/>
      <c r="D47" s="44">
        <v>3121</v>
      </c>
      <c r="E47" s="108" t="s">
        <v>57</v>
      </c>
      <c r="F47" s="50">
        <v>0</v>
      </c>
      <c r="G47" s="35">
        <v>0</v>
      </c>
      <c r="H47" s="35">
        <v>6600</v>
      </c>
      <c r="I47" s="35">
        <v>0</v>
      </c>
      <c r="J47" s="89"/>
    </row>
    <row r="48" spans="2:14" x14ac:dyDescent="0.25">
      <c r="B48" s="60"/>
      <c r="C48" s="61">
        <v>32</v>
      </c>
      <c r="D48" s="62"/>
      <c r="E48" s="31" t="s">
        <v>95</v>
      </c>
      <c r="F48" s="49">
        <v>8400</v>
      </c>
      <c r="G48" s="34">
        <v>0</v>
      </c>
      <c r="H48" s="34">
        <f>H49</f>
        <v>8445.48</v>
      </c>
      <c r="I48" s="34">
        <f>H48/F48*100</f>
        <v>100.54142857142855</v>
      </c>
      <c r="J48" s="89"/>
    </row>
    <row r="49" spans="2:10" x14ac:dyDescent="0.25">
      <c r="B49" s="42"/>
      <c r="C49" s="43"/>
      <c r="D49" s="44">
        <v>3237</v>
      </c>
      <c r="E49" s="55" t="s">
        <v>174</v>
      </c>
      <c r="F49" s="50">
        <v>0</v>
      </c>
      <c r="G49" s="35">
        <v>0</v>
      </c>
      <c r="H49" s="35">
        <v>8445.48</v>
      </c>
      <c r="I49" s="35">
        <v>0</v>
      </c>
      <c r="J49" s="89"/>
    </row>
    <row r="50" spans="2:10" x14ac:dyDescent="0.25">
      <c r="B50" s="42" t="s">
        <v>17</v>
      </c>
      <c r="C50" s="43"/>
      <c r="D50" s="44" t="s">
        <v>49</v>
      </c>
      <c r="E50" s="32" t="s">
        <v>49</v>
      </c>
      <c r="F50" s="50" t="s">
        <v>49</v>
      </c>
      <c r="G50" s="35" t="s">
        <v>49</v>
      </c>
      <c r="H50" s="35" t="s">
        <v>49</v>
      </c>
      <c r="I50" s="35" t="s">
        <v>49</v>
      </c>
      <c r="J50" s="89"/>
    </row>
    <row r="51" spans="2:10" ht="14.45" customHeight="1" x14ac:dyDescent="0.25">
      <c r="B51" s="179" t="s">
        <v>125</v>
      </c>
      <c r="C51" s="180"/>
      <c r="D51" s="181"/>
      <c r="E51" s="118" t="s">
        <v>170</v>
      </c>
      <c r="F51" s="119">
        <v>0</v>
      </c>
      <c r="G51" s="70">
        <v>0</v>
      </c>
      <c r="H51" s="70">
        <v>0</v>
      </c>
      <c r="I51" s="70">
        <v>0</v>
      </c>
      <c r="J51" s="89"/>
    </row>
    <row r="52" spans="2:10" ht="14.45" customHeight="1" x14ac:dyDescent="0.25">
      <c r="B52" s="140"/>
      <c r="C52" s="141">
        <v>32</v>
      </c>
      <c r="D52" s="118"/>
      <c r="E52" s="120" t="s">
        <v>95</v>
      </c>
      <c r="F52" s="119">
        <v>0</v>
      </c>
      <c r="G52" s="70">
        <v>0</v>
      </c>
      <c r="H52" s="70">
        <v>0</v>
      </c>
      <c r="I52" s="70">
        <v>0</v>
      </c>
      <c r="J52" s="89"/>
    </row>
    <row r="53" spans="2:10" ht="14.45" customHeight="1" x14ac:dyDescent="0.25">
      <c r="B53" s="130" t="s">
        <v>17</v>
      </c>
      <c r="C53" s="122"/>
      <c r="D53" s="123"/>
      <c r="E53" s="118"/>
      <c r="F53" s="126"/>
      <c r="G53" s="127"/>
      <c r="H53" s="127"/>
      <c r="I53" s="127"/>
      <c r="J53" s="89"/>
    </row>
    <row r="54" spans="2:10" ht="14.45" customHeight="1" x14ac:dyDescent="0.25">
      <c r="B54" s="179" t="s">
        <v>118</v>
      </c>
      <c r="C54" s="180"/>
      <c r="D54" s="181"/>
      <c r="E54" s="118" t="s">
        <v>119</v>
      </c>
      <c r="F54" s="119">
        <v>146700</v>
      </c>
      <c r="G54" s="70">
        <v>0</v>
      </c>
      <c r="H54" s="70">
        <f>H55+H58+H66</f>
        <v>191841.30000000002</v>
      </c>
      <c r="I54" s="70">
        <f>H54/F54*100</f>
        <v>130.77116564417179</v>
      </c>
      <c r="J54" s="89"/>
    </row>
    <row r="55" spans="2:10" ht="14.45" customHeight="1" x14ac:dyDescent="0.25">
      <c r="B55" s="63"/>
      <c r="C55" s="64">
        <v>31</v>
      </c>
      <c r="D55" s="65"/>
      <c r="E55" s="65" t="s">
        <v>140</v>
      </c>
      <c r="F55" s="49">
        <v>0</v>
      </c>
      <c r="G55" s="34">
        <v>0</v>
      </c>
      <c r="H55" s="34">
        <f>H56+H57</f>
        <v>28100</v>
      </c>
      <c r="I55" s="34">
        <v>0</v>
      </c>
      <c r="J55" s="89"/>
    </row>
    <row r="56" spans="2:10" ht="14.45" customHeight="1" x14ac:dyDescent="0.25">
      <c r="B56" s="63"/>
      <c r="C56" s="107"/>
      <c r="D56" s="108">
        <v>3121</v>
      </c>
      <c r="E56" s="108" t="s">
        <v>57</v>
      </c>
      <c r="F56" s="50">
        <v>0</v>
      </c>
      <c r="G56" s="35">
        <v>0</v>
      </c>
      <c r="H56" s="35">
        <v>28100</v>
      </c>
      <c r="I56" s="35">
        <v>0</v>
      </c>
      <c r="J56" s="89"/>
    </row>
    <row r="57" spans="2:10" ht="18.600000000000001" customHeight="1" x14ac:dyDescent="0.25">
      <c r="B57" s="63"/>
      <c r="C57" s="107"/>
      <c r="D57" s="108">
        <v>3132</v>
      </c>
      <c r="E57" s="108" t="s">
        <v>185</v>
      </c>
      <c r="F57" s="50">
        <v>0</v>
      </c>
      <c r="G57" s="35"/>
      <c r="H57" s="35">
        <v>0</v>
      </c>
      <c r="I57" s="35">
        <v>0</v>
      </c>
      <c r="J57" s="89"/>
    </row>
    <row r="58" spans="2:10" ht="14.45" customHeight="1" x14ac:dyDescent="0.25">
      <c r="B58" s="63"/>
      <c r="C58" s="64">
        <v>32</v>
      </c>
      <c r="D58" s="65"/>
      <c r="E58" s="31" t="s">
        <v>95</v>
      </c>
      <c r="F58" s="49">
        <v>146000</v>
      </c>
      <c r="G58" s="34">
        <v>0</v>
      </c>
      <c r="H58" s="34">
        <f>H59+H60+H61+H62+H63+H64+H65</f>
        <v>163084.57</v>
      </c>
      <c r="I58" s="34">
        <f>H58/F58*100</f>
        <v>111.70176027397261</v>
      </c>
      <c r="J58" s="89"/>
    </row>
    <row r="59" spans="2:10" ht="14.45" customHeight="1" x14ac:dyDescent="0.25">
      <c r="B59" s="63"/>
      <c r="C59" s="54"/>
      <c r="D59" s="55">
        <v>3221</v>
      </c>
      <c r="E59" s="55" t="s">
        <v>65</v>
      </c>
      <c r="F59" s="50">
        <v>0</v>
      </c>
      <c r="G59" s="35">
        <v>0</v>
      </c>
      <c r="H59" s="35">
        <v>26114.55</v>
      </c>
      <c r="I59" s="35">
        <v>0</v>
      </c>
      <c r="J59" s="89"/>
    </row>
    <row r="60" spans="2:10" ht="14.45" customHeight="1" x14ac:dyDescent="0.25">
      <c r="B60" s="63"/>
      <c r="C60" s="54"/>
      <c r="D60" s="55">
        <v>3222</v>
      </c>
      <c r="E60" s="55" t="s">
        <v>66</v>
      </c>
      <c r="F60" s="50">
        <v>0</v>
      </c>
      <c r="G60" s="35">
        <v>0</v>
      </c>
      <c r="H60" s="35">
        <v>28185.72</v>
      </c>
      <c r="I60" s="35">
        <v>0</v>
      </c>
      <c r="J60" s="89"/>
    </row>
    <row r="61" spans="2:10" ht="14.45" customHeight="1" x14ac:dyDescent="0.25">
      <c r="B61" s="63"/>
      <c r="C61" s="54"/>
      <c r="D61" s="55">
        <v>3223</v>
      </c>
      <c r="E61" s="55" t="s">
        <v>67</v>
      </c>
      <c r="F61" s="50">
        <v>0</v>
      </c>
      <c r="G61" s="35">
        <v>0</v>
      </c>
      <c r="H61" s="35">
        <v>6794.51</v>
      </c>
      <c r="I61" s="35">
        <v>0</v>
      </c>
      <c r="J61" s="89"/>
    </row>
    <row r="62" spans="2:10" ht="14.45" customHeight="1" x14ac:dyDescent="0.25">
      <c r="B62" s="51"/>
      <c r="C62" s="54"/>
      <c r="D62" s="55">
        <v>3231</v>
      </c>
      <c r="E62" s="55" t="s">
        <v>139</v>
      </c>
      <c r="F62" s="50">
        <v>0</v>
      </c>
      <c r="G62" s="35">
        <v>0</v>
      </c>
      <c r="H62" s="35">
        <v>93840.13</v>
      </c>
      <c r="I62" s="35">
        <v>0</v>
      </c>
      <c r="J62" s="89"/>
    </row>
    <row r="63" spans="2:10" ht="14.45" customHeight="1" x14ac:dyDescent="0.25">
      <c r="B63" s="51"/>
      <c r="C63" s="54"/>
      <c r="D63" s="55">
        <v>3232</v>
      </c>
      <c r="E63" s="55" t="s">
        <v>175</v>
      </c>
      <c r="F63" s="50">
        <v>0</v>
      </c>
      <c r="G63" s="35">
        <v>0</v>
      </c>
      <c r="H63" s="35">
        <v>3611.66</v>
      </c>
      <c r="I63" s="35">
        <v>0</v>
      </c>
      <c r="J63" s="89"/>
    </row>
    <row r="64" spans="2:10" ht="14.45" customHeight="1" x14ac:dyDescent="0.25">
      <c r="B64" s="51"/>
      <c r="C64" s="54"/>
      <c r="D64" s="55">
        <v>3294</v>
      </c>
      <c r="E64" s="55" t="s">
        <v>101</v>
      </c>
      <c r="F64" s="50">
        <v>0</v>
      </c>
      <c r="G64" s="35">
        <v>0</v>
      </c>
      <c r="H64" s="35">
        <v>270</v>
      </c>
      <c r="I64" s="35">
        <v>0</v>
      </c>
      <c r="J64" s="89"/>
    </row>
    <row r="65" spans="2:10" ht="14.45" customHeight="1" x14ac:dyDescent="0.25">
      <c r="B65" s="51"/>
      <c r="C65" s="54"/>
      <c r="D65" s="55">
        <v>3295</v>
      </c>
      <c r="E65" s="55" t="s">
        <v>88</v>
      </c>
      <c r="F65" s="50">
        <v>0</v>
      </c>
      <c r="G65" s="35">
        <v>0</v>
      </c>
      <c r="H65" s="35">
        <v>4268</v>
      </c>
      <c r="I65" s="35">
        <v>0</v>
      </c>
      <c r="J65" s="89"/>
    </row>
    <row r="66" spans="2:10" ht="14.45" customHeight="1" x14ac:dyDescent="0.25">
      <c r="B66" s="51"/>
      <c r="C66" s="54">
        <v>34</v>
      </c>
      <c r="D66" s="55"/>
      <c r="E66" s="31" t="s">
        <v>99</v>
      </c>
      <c r="F66" s="49">
        <v>700</v>
      </c>
      <c r="G66" s="34">
        <v>0</v>
      </c>
      <c r="H66" s="34">
        <f>H67</f>
        <v>656.73</v>
      </c>
      <c r="I66" s="34">
        <f>H66/F66*100</f>
        <v>93.818571428571431</v>
      </c>
      <c r="J66" s="89"/>
    </row>
    <row r="67" spans="2:10" ht="14.45" customHeight="1" x14ac:dyDescent="0.25">
      <c r="B67" s="51"/>
      <c r="C67" s="54"/>
      <c r="D67" s="55">
        <v>3431</v>
      </c>
      <c r="E67" s="32" t="s">
        <v>83</v>
      </c>
      <c r="F67" s="50">
        <v>0</v>
      </c>
      <c r="G67" s="35">
        <v>0</v>
      </c>
      <c r="H67" s="35">
        <v>656.73</v>
      </c>
      <c r="I67" s="35">
        <v>0</v>
      </c>
      <c r="J67" s="89"/>
    </row>
    <row r="68" spans="2:10" ht="24.6" customHeight="1" x14ac:dyDescent="0.25">
      <c r="B68" s="51"/>
      <c r="C68" s="54">
        <v>42</v>
      </c>
      <c r="D68" s="55"/>
      <c r="E68" s="65" t="s">
        <v>142</v>
      </c>
      <c r="F68" s="49">
        <v>0</v>
      </c>
      <c r="G68" s="34">
        <v>0</v>
      </c>
      <c r="H68" s="34">
        <v>0</v>
      </c>
      <c r="I68" s="34">
        <v>0</v>
      </c>
      <c r="J68" s="89"/>
    </row>
    <row r="69" spans="2:10" ht="14.45" customHeight="1" x14ac:dyDescent="0.25">
      <c r="B69" s="51"/>
      <c r="C69" s="54"/>
      <c r="D69" s="55">
        <v>4241</v>
      </c>
      <c r="E69" s="55" t="s">
        <v>92</v>
      </c>
      <c r="F69" s="50">
        <v>0</v>
      </c>
      <c r="G69" s="35">
        <v>0</v>
      </c>
      <c r="H69" s="35">
        <v>0</v>
      </c>
      <c r="I69" s="35">
        <v>0</v>
      </c>
      <c r="J69" s="89"/>
    </row>
    <row r="70" spans="2:10" ht="14.45" customHeight="1" x14ac:dyDescent="0.25">
      <c r="B70" s="42" t="s">
        <v>17</v>
      </c>
      <c r="C70" s="61"/>
      <c r="D70" s="62"/>
      <c r="E70" s="31"/>
      <c r="F70" s="50"/>
      <c r="G70" s="35"/>
      <c r="H70" s="35"/>
      <c r="I70" s="35"/>
      <c r="J70" s="89"/>
    </row>
    <row r="71" spans="2:10" ht="21.6" customHeight="1" x14ac:dyDescent="0.25">
      <c r="B71" s="190" t="s">
        <v>120</v>
      </c>
      <c r="C71" s="191"/>
      <c r="D71" s="192"/>
      <c r="E71" s="120" t="s">
        <v>121</v>
      </c>
      <c r="F71" s="119">
        <v>4250</v>
      </c>
      <c r="G71" s="70">
        <v>0</v>
      </c>
      <c r="H71" s="70">
        <f>H72</f>
        <v>4541.8100000000004</v>
      </c>
      <c r="I71" s="70">
        <f>H71/F71*100</f>
        <v>106.86611764705883</v>
      </c>
      <c r="J71" s="89"/>
    </row>
    <row r="72" spans="2:10" ht="19.149999999999999" customHeight="1" x14ac:dyDescent="0.25">
      <c r="B72" s="60"/>
      <c r="C72" s="61">
        <v>32</v>
      </c>
      <c r="D72" s="62"/>
      <c r="E72" s="31" t="s">
        <v>95</v>
      </c>
      <c r="F72" s="49">
        <v>4250</v>
      </c>
      <c r="G72" s="34">
        <v>0</v>
      </c>
      <c r="H72" s="34">
        <f>H73+H74+H75</f>
        <v>4541.8100000000004</v>
      </c>
      <c r="I72" s="34">
        <f>H72/F72*100</f>
        <v>106.86611764705883</v>
      </c>
      <c r="J72" s="89"/>
    </row>
    <row r="73" spans="2:10" ht="19.149999999999999" customHeight="1" x14ac:dyDescent="0.25">
      <c r="B73" s="60"/>
      <c r="C73" s="43"/>
      <c r="D73" s="44">
        <v>3231</v>
      </c>
      <c r="E73" s="55" t="s">
        <v>139</v>
      </c>
      <c r="F73" s="50">
        <v>0</v>
      </c>
      <c r="G73" s="35">
        <v>0</v>
      </c>
      <c r="H73" s="35">
        <v>2775</v>
      </c>
      <c r="I73" s="35">
        <v>0</v>
      </c>
      <c r="J73" s="89"/>
    </row>
    <row r="74" spans="2:10" ht="19.149999999999999" customHeight="1" x14ac:dyDescent="0.25">
      <c r="B74" s="109"/>
      <c r="C74" s="43"/>
      <c r="D74" s="44">
        <v>3239</v>
      </c>
      <c r="E74" s="108" t="s">
        <v>79</v>
      </c>
      <c r="F74" s="50">
        <v>0</v>
      </c>
      <c r="G74" s="35">
        <v>0</v>
      </c>
      <c r="H74" s="35">
        <v>707.05</v>
      </c>
      <c r="I74" s="35">
        <v>0</v>
      </c>
      <c r="J74" s="89"/>
    </row>
    <row r="75" spans="2:10" ht="19.149999999999999" customHeight="1" x14ac:dyDescent="0.25">
      <c r="B75" s="60"/>
      <c r="C75" s="43"/>
      <c r="D75" s="44">
        <v>3299</v>
      </c>
      <c r="E75" s="55" t="s">
        <v>80</v>
      </c>
      <c r="F75" s="50">
        <v>0</v>
      </c>
      <c r="G75" s="35">
        <v>0</v>
      </c>
      <c r="H75" s="35">
        <v>1059.76</v>
      </c>
      <c r="I75" s="35">
        <v>0</v>
      </c>
      <c r="J75" s="89"/>
    </row>
    <row r="76" spans="2:10" ht="16.899999999999999" customHeight="1" x14ac:dyDescent="0.25">
      <c r="B76" s="51" t="s">
        <v>17</v>
      </c>
      <c r="C76" s="43"/>
      <c r="D76" s="44" t="s">
        <v>49</v>
      </c>
      <c r="E76" s="55" t="s">
        <v>49</v>
      </c>
      <c r="F76" s="50" t="s">
        <v>49</v>
      </c>
      <c r="G76" s="35" t="s">
        <v>49</v>
      </c>
      <c r="H76" s="35" t="s">
        <v>49</v>
      </c>
      <c r="I76" s="35" t="s">
        <v>49</v>
      </c>
      <c r="J76" s="89"/>
    </row>
    <row r="77" spans="2:10" x14ac:dyDescent="0.25">
      <c r="B77" s="190" t="s">
        <v>146</v>
      </c>
      <c r="C77" s="191"/>
      <c r="D77" s="192"/>
      <c r="E77" s="120" t="s">
        <v>187</v>
      </c>
      <c r="F77" s="119">
        <v>5000</v>
      </c>
      <c r="G77" s="70">
        <v>0</v>
      </c>
      <c r="H77" s="70">
        <f>H78</f>
        <v>2208.48</v>
      </c>
      <c r="I77" s="70">
        <f>H77/F77*100</f>
        <v>44.169599999999996</v>
      </c>
      <c r="J77" s="89"/>
    </row>
    <row r="78" spans="2:10" x14ac:dyDescent="0.25">
      <c r="B78" s="60"/>
      <c r="C78" s="61">
        <v>32</v>
      </c>
      <c r="D78" s="62"/>
      <c r="E78" s="31" t="s">
        <v>95</v>
      </c>
      <c r="F78" s="49">
        <v>5000</v>
      </c>
      <c r="G78" s="34">
        <v>0</v>
      </c>
      <c r="H78" s="34">
        <f>H79+H80+H81</f>
        <v>2208.48</v>
      </c>
      <c r="I78" s="34">
        <f>H78/F78*100</f>
        <v>44.169599999999996</v>
      </c>
      <c r="J78" s="89"/>
    </row>
    <row r="79" spans="2:10" x14ac:dyDescent="0.25">
      <c r="B79" s="60"/>
      <c r="C79" s="43"/>
      <c r="D79" s="44">
        <v>3211</v>
      </c>
      <c r="E79" s="55" t="s">
        <v>184</v>
      </c>
      <c r="F79" s="50">
        <v>0</v>
      </c>
      <c r="G79" s="35">
        <v>0</v>
      </c>
      <c r="H79" s="35">
        <v>0</v>
      </c>
      <c r="I79" s="35">
        <v>0</v>
      </c>
      <c r="J79" s="89"/>
    </row>
    <row r="80" spans="2:10" x14ac:dyDescent="0.25">
      <c r="B80" s="42"/>
      <c r="C80" s="43"/>
      <c r="D80" s="44">
        <v>3221</v>
      </c>
      <c r="E80" s="55" t="s">
        <v>100</v>
      </c>
      <c r="F80" s="50">
        <v>0</v>
      </c>
      <c r="G80" s="35">
        <v>0</v>
      </c>
      <c r="H80" s="35">
        <v>2208.48</v>
      </c>
      <c r="I80" s="35">
        <v>0</v>
      </c>
      <c r="J80" s="89"/>
    </row>
    <row r="81" spans="2:10" x14ac:dyDescent="0.25">
      <c r="B81" s="42"/>
      <c r="C81" s="43"/>
      <c r="D81" s="44">
        <v>3222</v>
      </c>
      <c r="E81" s="55" t="s">
        <v>66</v>
      </c>
      <c r="F81" s="50">
        <v>0</v>
      </c>
      <c r="G81" s="35">
        <v>0</v>
      </c>
      <c r="H81" s="35">
        <v>0</v>
      </c>
      <c r="I81" s="35">
        <v>0</v>
      </c>
      <c r="J81" s="89"/>
    </row>
    <row r="82" spans="2:10" x14ac:dyDescent="0.25">
      <c r="B82" s="51" t="s">
        <v>17</v>
      </c>
      <c r="C82" s="54"/>
      <c r="D82" s="55"/>
      <c r="E82" s="55"/>
      <c r="F82" s="50"/>
      <c r="G82" s="35"/>
      <c r="H82" s="35"/>
      <c r="I82" s="35"/>
      <c r="J82" s="89"/>
    </row>
    <row r="83" spans="2:10" ht="23.45" customHeight="1" x14ac:dyDescent="0.25">
      <c r="B83" s="179" t="s">
        <v>123</v>
      </c>
      <c r="C83" s="180"/>
      <c r="D83" s="181"/>
      <c r="E83" s="118" t="s">
        <v>122</v>
      </c>
      <c r="F83" s="119">
        <v>4875</v>
      </c>
      <c r="G83" s="70">
        <v>0</v>
      </c>
      <c r="H83" s="70">
        <f>H84</f>
        <v>2144.79</v>
      </c>
      <c r="I83" s="70">
        <f>H83/F83*100</f>
        <v>43.995692307692309</v>
      </c>
      <c r="J83" s="115"/>
    </row>
    <row r="84" spans="2:10" x14ac:dyDescent="0.25">
      <c r="B84" s="182" t="s">
        <v>105</v>
      </c>
      <c r="C84" s="183"/>
      <c r="D84" s="184"/>
      <c r="E84" s="31" t="s">
        <v>198</v>
      </c>
      <c r="F84" s="49">
        <v>4875</v>
      </c>
      <c r="G84" s="34">
        <v>0</v>
      </c>
      <c r="H84" s="34">
        <f>H85</f>
        <v>2144.79</v>
      </c>
      <c r="I84" s="34">
        <f>H84/F84*100</f>
        <v>43.995692307692309</v>
      </c>
      <c r="J84" s="115"/>
    </row>
    <row r="85" spans="2:10" ht="31.9" customHeight="1" x14ac:dyDescent="0.25">
      <c r="B85" s="63"/>
      <c r="C85" s="64">
        <v>37</v>
      </c>
      <c r="D85" s="65" t="s">
        <v>49</v>
      </c>
      <c r="E85" s="65" t="s">
        <v>143</v>
      </c>
      <c r="F85" s="49">
        <v>4875</v>
      </c>
      <c r="G85" s="34">
        <v>0</v>
      </c>
      <c r="H85" s="34">
        <f>H86</f>
        <v>2144.79</v>
      </c>
      <c r="I85" s="34">
        <f>H85/F85*100</f>
        <v>43.995692307692309</v>
      </c>
      <c r="J85" s="115"/>
    </row>
    <row r="86" spans="2:10" ht="27.6" customHeight="1" x14ac:dyDescent="0.25">
      <c r="B86" s="51"/>
      <c r="C86" s="54"/>
      <c r="D86" s="55">
        <v>3722</v>
      </c>
      <c r="E86" s="55" t="s">
        <v>108</v>
      </c>
      <c r="F86" s="50">
        <v>0</v>
      </c>
      <c r="G86" s="35">
        <v>0</v>
      </c>
      <c r="H86" s="35">
        <v>2144.79</v>
      </c>
      <c r="I86" s="35">
        <v>0</v>
      </c>
      <c r="J86" s="115"/>
    </row>
    <row r="87" spans="2:10" x14ac:dyDescent="0.25">
      <c r="B87" s="51" t="s">
        <v>17</v>
      </c>
      <c r="C87" s="54"/>
      <c r="D87" s="55" t="s">
        <v>49</v>
      </c>
      <c r="E87" s="55" t="s">
        <v>49</v>
      </c>
      <c r="F87" s="50" t="s">
        <v>49</v>
      </c>
      <c r="G87" s="35" t="s">
        <v>49</v>
      </c>
      <c r="H87" s="35" t="s">
        <v>49</v>
      </c>
      <c r="I87" s="35" t="s">
        <v>49</v>
      </c>
      <c r="J87" s="89"/>
    </row>
    <row r="88" spans="2:10" ht="25.9" customHeight="1" x14ac:dyDescent="0.25">
      <c r="B88" s="179" t="s">
        <v>197</v>
      </c>
      <c r="C88" s="180"/>
      <c r="D88" s="181"/>
      <c r="E88" s="118" t="s">
        <v>200</v>
      </c>
      <c r="F88" s="119">
        <v>2600</v>
      </c>
      <c r="G88" s="70">
        <v>0</v>
      </c>
      <c r="H88" s="70">
        <f>H89</f>
        <v>2600</v>
      </c>
      <c r="I88" s="70">
        <f>H88/F88*100</f>
        <v>100</v>
      </c>
      <c r="J88" s="115"/>
    </row>
    <row r="89" spans="2:10" ht="26.45" customHeight="1" x14ac:dyDescent="0.25">
      <c r="B89" s="182" t="s">
        <v>105</v>
      </c>
      <c r="C89" s="183"/>
      <c r="D89" s="184"/>
      <c r="E89" s="31" t="s">
        <v>198</v>
      </c>
      <c r="F89" s="49">
        <v>2600</v>
      </c>
      <c r="G89" s="34">
        <v>0</v>
      </c>
      <c r="H89" s="34">
        <f>H90</f>
        <v>2600</v>
      </c>
      <c r="I89" s="34">
        <v>99.97</v>
      </c>
      <c r="J89" s="115"/>
    </row>
    <row r="90" spans="2:10" ht="27" customHeight="1" x14ac:dyDescent="0.25">
      <c r="B90" s="63"/>
      <c r="C90" s="64">
        <v>32</v>
      </c>
      <c r="D90" s="65"/>
      <c r="E90" s="99" t="s">
        <v>95</v>
      </c>
      <c r="F90" s="49">
        <v>2600</v>
      </c>
      <c r="G90" s="34">
        <v>0</v>
      </c>
      <c r="H90" s="34">
        <f>H91</f>
        <v>2600</v>
      </c>
      <c r="I90" s="34">
        <v>99.97</v>
      </c>
      <c r="J90" s="115"/>
    </row>
    <row r="91" spans="2:10" ht="19.899999999999999" customHeight="1" x14ac:dyDescent="0.25">
      <c r="B91" s="63"/>
      <c r="C91" s="54"/>
      <c r="D91" s="55">
        <v>3231</v>
      </c>
      <c r="E91" s="101" t="s">
        <v>139</v>
      </c>
      <c r="F91" s="50">
        <v>0</v>
      </c>
      <c r="G91" s="35">
        <v>0</v>
      </c>
      <c r="H91" s="35">
        <v>2600</v>
      </c>
      <c r="I91" s="35">
        <v>0</v>
      </c>
      <c r="J91" s="115"/>
    </row>
    <row r="92" spans="2:10" x14ac:dyDescent="0.25">
      <c r="B92" s="51" t="s">
        <v>17</v>
      </c>
      <c r="C92" s="54"/>
      <c r="D92" s="55" t="s">
        <v>49</v>
      </c>
      <c r="E92" s="55" t="s">
        <v>49</v>
      </c>
      <c r="F92" s="50"/>
      <c r="G92" s="35" t="s">
        <v>49</v>
      </c>
      <c r="H92" s="35"/>
      <c r="I92" s="35"/>
      <c r="J92" s="89"/>
    </row>
    <row r="93" spans="2:10" ht="25.9" customHeight="1" x14ac:dyDescent="0.25">
      <c r="B93" s="187" t="s">
        <v>169</v>
      </c>
      <c r="C93" s="188"/>
      <c r="D93" s="189"/>
      <c r="E93" s="142" t="s">
        <v>167</v>
      </c>
      <c r="F93" s="143">
        <f>F94</f>
        <v>4170</v>
      </c>
      <c r="G93" s="144">
        <v>0</v>
      </c>
      <c r="H93" s="144">
        <f>H94</f>
        <v>3352.38</v>
      </c>
      <c r="I93" s="144">
        <f>H93/F93*100</f>
        <v>80.392805755395685</v>
      </c>
      <c r="J93" s="89"/>
    </row>
    <row r="94" spans="2:10" x14ac:dyDescent="0.25">
      <c r="B94" s="182" t="s">
        <v>105</v>
      </c>
      <c r="C94" s="183"/>
      <c r="D94" s="184"/>
      <c r="E94" s="31" t="s">
        <v>186</v>
      </c>
      <c r="F94" s="49">
        <f>F95</f>
        <v>4170</v>
      </c>
      <c r="G94" s="34">
        <v>0</v>
      </c>
      <c r="H94" s="34">
        <f>H95</f>
        <v>3352.38</v>
      </c>
      <c r="I94" s="34">
        <f>H94/F94*100</f>
        <v>80.392805755395685</v>
      </c>
      <c r="J94" s="89"/>
    </row>
    <row r="95" spans="2:10" x14ac:dyDescent="0.25">
      <c r="B95" s="104"/>
      <c r="C95" s="105">
        <v>32</v>
      </c>
      <c r="D95" s="106"/>
      <c r="E95" s="106" t="s">
        <v>95</v>
      </c>
      <c r="F95" s="49">
        <v>4170</v>
      </c>
      <c r="G95" s="34">
        <v>0</v>
      </c>
      <c r="H95" s="34">
        <f>H96+H97</f>
        <v>3352.38</v>
      </c>
      <c r="I95" s="34">
        <f>H95/F95*100</f>
        <v>80.392805755395685</v>
      </c>
      <c r="J95" s="89"/>
    </row>
    <row r="96" spans="2:10" x14ac:dyDescent="0.25">
      <c r="B96" s="104"/>
      <c r="C96" s="105"/>
      <c r="D96" s="108">
        <v>3221</v>
      </c>
      <c r="E96" s="108" t="s">
        <v>100</v>
      </c>
      <c r="F96" s="50">
        <v>0</v>
      </c>
      <c r="G96" s="35">
        <v>0</v>
      </c>
      <c r="H96" s="35">
        <v>1187.5</v>
      </c>
      <c r="I96" s="35">
        <v>0</v>
      </c>
      <c r="J96" s="89"/>
    </row>
    <row r="97" spans="2:10" x14ac:dyDescent="0.25">
      <c r="B97" s="104"/>
      <c r="C97" s="105"/>
      <c r="D97" s="108">
        <v>3232</v>
      </c>
      <c r="E97" s="108" t="s">
        <v>175</v>
      </c>
      <c r="F97" s="50">
        <v>0</v>
      </c>
      <c r="G97" s="35">
        <v>0</v>
      </c>
      <c r="H97" s="35">
        <v>2164.88</v>
      </c>
      <c r="I97" s="35">
        <v>0</v>
      </c>
      <c r="J97" s="89"/>
    </row>
    <row r="98" spans="2:10" x14ac:dyDescent="0.25">
      <c r="B98" s="113" t="s">
        <v>17</v>
      </c>
      <c r="C98" s="114"/>
      <c r="D98" s="112"/>
      <c r="E98" s="112"/>
      <c r="F98" s="50"/>
      <c r="G98" s="35"/>
      <c r="H98" s="35"/>
      <c r="I98" s="35"/>
      <c r="J98" s="89"/>
    </row>
    <row r="99" spans="2:10" ht="30" customHeight="1" x14ac:dyDescent="0.25">
      <c r="B99" s="179" t="s">
        <v>168</v>
      </c>
      <c r="C99" s="185"/>
      <c r="D99" s="186"/>
      <c r="E99" s="118" t="s">
        <v>124</v>
      </c>
      <c r="F99" s="119">
        <v>1250</v>
      </c>
      <c r="G99" s="70">
        <v>0</v>
      </c>
      <c r="H99" s="70">
        <v>1100</v>
      </c>
      <c r="I99" s="70">
        <f>H99/F99*100</f>
        <v>88</v>
      </c>
      <c r="J99" s="89"/>
    </row>
    <row r="100" spans="2:10" ht="14.45" customHeight="1" x14ac:dyDescent="0.25">
      <c r="B100" s="182" t="s">
        <v>105</v>
      </c>
      <c r="C100" s="183"/>
      <c r="D100" s="184"/>
      <c r="E100" s="31" t="s">
        <v>198</v>
      </c>
      <c r="F100" s="49">
        <v>1250</v>
      </c>
      <c r="G100" s="34">
        <v>0</v>
      </c>
      <c r="H100" s="34">
        <v>1100</v>
      </c>
      <c r="I100" s="34">
        <f>H100/F100*100</f>
        <v>88</v>
      </c>
      <c r="J100" s="89"/>
    </row>
    <row r="101" spans="2:10" x14ac:dyDescent="0.25">
      <c r="B101" s="63"/>
      <c r="C101" s="64">
        <v>32</v>
      </c>
      <c r="D101" s="65"/>
      <c r="E101" s="65" t="s">
        <v>95</v>
      </c>
      <c r="F101" s="49">
        <v>1250</v>
      </c>
      <c r="G101" s="34">
        <v>0</v>
      </c>
      <c r="H101" s="34">
        <v>1100</v>
      </c>
      <c r="I101" s="34">
        <f>H101/F101*100</f>
        <v>88</v>
      </c>
      <c r="J101" s="89"/>
    </row>
    <row r="102" spans="2:10" x14ac:dyDescent="0.25">
      <c r="B102" s="51"/>
      <c r="C102" s="54"/>
      <c r="D102" s="55">
        <v>3238</v>
      </c>
      <c r="E102" s="55" t="s">
        <v>98</v>
      </c>
      <c r="F102" s="50">
        <v>0</v>
      </c>
      <c r="G102" s="35">
        <v>0</v>
      </c>
      <c r="H102" s="35">
        <v>1100</v>
      </c>
      <c r="I102" s="35">
        <v>0</v>
      </c>
      <c r="J102" s="89"/>
    </row>
    <row r="103" spans="2:10" x14ac:dyDescent="0.25">
      <c r="B103" s="51" t="s">
        <v>17</v>
      </c>
      <c r="C103" s="54"/>
      <c r="D103" s="55" t="s">
        <v>49</v>
      </c>
      <c r="E103" s="55" t="s">
        <v>49</v>
      </c>
      <c r="F103" s="50" t="s">
        <v>49</v>
      </c>
      <c r="G103" s="35" t="s">
        <v>49</v>
      </c>
      <c r="H103" s="35" t="s">
        <v>49</v>
      </c>
      <c r="I103" s="35" t="s">
        <v>49</v>
      </c>
      <c r="J103" s="89"/>
    </row>
    <row r="104" spans="2:10" ht="24" customHeight="1" x14ac:dyDescent="0.25">
      <c r="B104" s="179" t="s">
        <v>183</v>
      </c>
      <c r="C104" s="180"/>
      <c r="D104" s="181"/>
      <c r="E104" s="118" t="s">
        <v>182</v>
      </c>
      <c r="F104" s="119">
        <v>5000</v>
      </c>
      <c r="G104" s="70">
        <v>0</v>
      </c>
      <c r="H104" s="70">
        <v>0</v>
      </c>
      <c r="I104" s="70">
        <f>H104/F104*100</f>
        <v>0</v>
      </c>
      <c r="J104" s="89"/>
    </row>
    <row r="105" spans="2:10" ht="19.899999999999999" customHeight="1" x14ac:dyDescent="0.25">
      <c r="B105" s="182" t="s">
        <v>105</v>
      </c>
      <c r="C105" s="183"/>
      <c r="D105" s="184"/>
      <c r="E105" s="31" t="s">
        <v>198</v>
      </c>
      <c r="F105" s="49">
        <v>5000</v>
      </c>
      <c r="G105" s="34">
        <v>0</v>
      </c>
      <c r="H105" s="34">
        <v>0</v>
      </c>
      <c r="I105" s="34">
        <f>H105/F105*100</f>
        <v>0</v>
      </c>
      <c r="J105" s="89"/>
    </row>
    <row r="106" spans="2:10" x14ac:dyDescent="0.25">
      <c r="B106" s="63"/>
      <c r="C106" s="64">
        <v>32</v>
      </c>
      <c r="D106" s="55"/>
      <c r="E106" s="65" t="s">
        <v>95</v>
      </c>
      <c r="F106" s="49">
        <v>0</v>
      </c>
      <c r="G106" s="34">
        <v>0</v>
      </c>
      <c r="H106" s="34">
        <v>0</v>
      </c>
      <c r="I106" s="34">
        <v>0</v>
      </c>
      <c r="J106" s="89"/>
    </row>
    <row r="107" spans="2:10" x14ac:dyDescent="0.25">
      <c r="B107" s="63"/>
      <c r="C107" s="64"/>
      <c r="D107" s="55">
        <v>3239</v>
      </c>
      <c r="E107" s="55" t="s">
        <v>79</v>
      </c>
      <c r="F107" s="50">
        <v>0</v>
      </c>
      <c r="G107" s="35">
        <v>0</v>
      </c>
      <c r="H107" s="35">
        <v>0</v>
      </c>
      <c r="I107" s="35">
        <v>0</v>
      </c>
      <c r="J107" s="89"/>
    </row>
    <row r="108" spans="2:10" ht="25.5" x14ac:dyDescent="0.25">
      <c r="B108" s="63"/>
      <c r="C108" s="64">
        <v>42</v>
      </c>
      <c r="D108" s="55"/>
      <c r="E108" s="65" t="s">
        <v>142</v>
      </c>
      <c r="F108" s="49">
        <v>5000</v>
      </c>
      <c r="G108" s="34">
        <v>0</v>
      </c>
      <c r="H108" s="34">
        <v>0</v>
      </c>
      <c r="I108" s="34">
        <f>H108/F108*100</f>
        <v>0</v>
      </c>
      <c r="J108" s="89"/>
    </row>
    <row r="109" spans="2:10" x14ac:dyDescent="0.25">
      <c r="B109" s="51"/>
      <c r="C109" s="54"/>
      <c r="D109" s="55">
        <v>4223</v>
      </c>
      <c r="E109" s="55" t="s">
        <v>173</v>
      </c>
      <c r="F109" s="50">
        <v>0</v>
      </c>
      <c r="G109" s="35">
        <v>0</v>
      </c>
      <c r="H109" s="35">
        <v>0</v>
      </c>
      <c r="I109" s="35">
        <v>0</v>
      </c>
      <c r="J109" s="89"/>
    </row>
    <row r="110" spans="2:10" ht="15" customHeight="1" x14ac:dyDescent="0.25">
      <c r="B110" s="51" t="s">
        <v>17</v>
      </c>
      <c r="C110" s="54"/>
      <c r="D110" s="55"/>
      <c r="E110" s="55"/>
      <c r="F110" s="50"/>
      <c r="G110" s="35"/>
      <c r="H110" s="35"/>
      <c r="I110" s="35"/>
      <c r="J110" s="89"/>
    </row>
    <row r="111" spans="2:10" ht="25.9" customHeight="1" x14ac:dyDescent="0.25">
      <c r="B111" s="179" t="s">
        <v>158</v>
      </c>
      <c r="C111" s="180"/>
      <c r="D111" s="181"/>
      <c r="E111" s="118" t="s">
        <v>181</v>
      </c>
      <c r="F111" s="119">
        <f>F112+F115</f>
        <v>384000</v>
      </c>
      <c r="G111" s="70">
        <v>0</v>
      </c>
      <c r="H111" s="70">
        <f>H116+H120</f>
        <v>366543.75</v>
      </c>
      <c r="I111" s="70">
        <f>H111/F111*100</f>
        <v>95.4541015625</v>
      </c>
      <c r="J111" s="89"/>
    </row>
    <row r="112" spans="2:10" ht="25.9" customHeight="1" x14ac:dyDescent="0.25">
      <c r="B112" s="182" t="s">
        <v>105</v>
      </c>
      <c r="C112" s="183"/>
      <c r="D112" s="184"/>
      <c r="E112" s="31" t="s">
        <v>198</v>
      </c>
      <c r="F112" s="49">
        <f>F113</f>
        <v>3000</v>
      </c>
      <c r="G112" s="34">
        <v>0</v>
      </c>
      <c r="H112" s="34">
        <v>0</v>
      </c>
      <c r="I112" s="34">
        <v>0</v>
      </c>
      <c r="J112" s="89"/>
    </row>
    <row r="113" spans="2:10" ht="25.9" customHeight="1" x14ac:dyDescent="0.25">
      <c r="B113" s="97"/>
      <c r="C113" s="98">
        <v>31</v>
      </c>
      <c r="D113" s="99"/>
      <c r="E113" s="99" t="s">
        <v>140</v>
      </c>
      <c r="F113" s="49">
        <v>3000</v>
      </c>
      <c r="G113" s="34">
        <v>0</v>
      </c>
      <c r="H113" s="34">
        <v>0</v>
      </c>
      <c r="I113" s="34">
        <v>0</v>
      </c>
      <c r="J113" s="89"/>
    </row>
    <row r="114" spans="2:10" ht="25.9" customHeight="1" x14ac:dyDescent="0.25">
      <c r="B114" s="102"/>
      <c r="C114" s="100"/>
      <c r="D114" s="101">
        <v>3121</v>
      </c>
      <c r="E114" s="101" t="s">
        <v>57</v>
      </c>
      <c r="F114" s="50">
        <v>0</v>
      </c>
      <c r="G114" s="35">
        <v>0</v>
      </c>
      <c r="H114" s="35">
        <v>0</v>
      </c>
      <c r="I114" s="35">
        <v>0</v>
      </c>
      <c r="J114" s="89"/>
    </row>
    <row r="115" spans="2:10" ht="25.9" customHeight="1" x14ac:dyDescent="0.25">
      <c r="B115" s="197" t="s">
        <v>195</v>
      </c>
      <c r="C115" s="198"/>
      <c r="D115" s="199"/>
      <c r="E115" s="99" t="s">
        <v>196</v>
      </c>
      <c r="F115" s="49">
        <f>F116+F120</f>
        <v>381000</v>
      </c>
      <c r="G115" s="34">
        <v>0</v>
      </c>
      <c r="H115" s="34">
        <f>H116+H120</f>
        <v>366543.75</v>
      </c>
      <c r="I115" s="34">
        <f>H115/F115*100</f>
        <v>96.205708661417319</v>
      </c>
      <c r="J115" s="89"/>
    </row>
    <row r="116" spans="2:10" ht="16.149999999999999" customHeight="1" x14ac:dyDescent="0.25">
      <c r="B116" s="63"/>
      <c r="C116" s="64">
        <v>31</v>
      </c>
      <c r="D116" s="65"/>
      <c r="E116" s="65" t="s">
        <v>140</v>
      </c>
      <c r="F116" s="49">
        <v>369000</v>
      </c>
      <c r="G116" s="34">
        <v>0</v>
      </c>
      <c r="H116" s="34">
        <f>H117+H118+H119</f>
        <v>361591.48</v>
      </c>
      <c r="I116" s="34">
        <f>H116/F116*100</f>
        <v>97.992271002710012</v>
      </c>
      <c r="J116" s="89"/>
    </row>
    <row r="117" spans="2:10" ht="18" customHeight="1" x14ac:dyDescent="0.25">
      <c r="B117" s="51"/>
      <c r="C117" s="54"/>
      <c r="D117" s="55">
        <v>3111</v>
      </c>
      <c r="E117" s="55" t="s">
        <v>147</v>
      </c>
      <c r="F117" s="50">
        <v>0</v>
      </c>
      <c r="G117" s="35">
        <v>0</v>
      </c>
      <c r="H117" s="35">
        <v>300729.5</v>
      </c>
      <c r="I117" s="35">
        <v>0</v>
      </c>
      <c r="J117" s="89"/>
    </row>
    <row r="118" spans="2:10" ht="15.6" customHeight="1" x14ac:dyDescent="0.25">
      <c r="B118" s="51"/>
      <c r="C118" s="54"/>
      <c r="D118" s="55">
        <v>3121</v>
      </c>
      <c r="E118" s="55" t="s">
        <v>57</v>
      </c>
      <c r="F118" s="50">
        <v>0</v>
      </c>
      <c r="G118" s="35">
        <v>0</v>
      </c>
      <c r="H118" s="35">
        <v>11241.44</v>
      </c>
      <c r="I118" s="35">
        <v>0</v>
      </c>
      <c r="J118" s="89"/>
    </row>
    <row r="119" spans="2:10" ht="15.6" customHeight="1" x14ac:dyDescent="0.25">
      <c r="B119" s="51"/>
      <c r="C119" s="54"/>
      <c r="D119" s="55">
        <v>3132</v>
      </c>
      <c r="E119" s="55" t="s">
        <v>148</v>
      </c>
      <c r="F119" s="50">
        <v>0</v>
      </c>
      <c r="G119" s="35">
        <v>0</v>
      </c>
      <c r="H119" s="35">
        <v>49620.54</v>
      </c>
      <c r="I119" s="35">
        <v>0</v>
      </c>
      <c r="J119" s="89"/>
    </row>
    <row r="120" spans="2:10" ht="18" customHeight="1" x14ac:dyDescent="0.25">
      <c r="B120" s="63"/>
      <c r="C120" s="64">
        <v>32</v>
      </c>
      <c r="D120" s="65"/>
      <c r="E120" s="31" t="s">
        <v>95</v>
      </c>
      <c r="F120" s="49">
        <v>12000</v>
      </c>
      <c r="G120" s="34">
        <v>0</v>
      </c>
      <c r="H120" s="34">
        <f>H121</f>
        <v>4952.2700000000004</v>
      </c>
      <c r="I120" s="34">
        <f>H120/F120*100</f>
        <v>41.268916666666669</v>
      </c>
      <c r="J120" s="89"/>
    </row>
    <row r="121" spans="2:10" ht="25.15" customHeight="1" x14ac:dyDescent="0.25">
      <c r="B121" s="51"/>
      <c r="C121" s="54"/>
      <c r="D121" s="55">
        <v>3212</v>
      </c>
      <c r="E121" s="32" t="s">
        <v>141</v>
      </c>
      <c r="F121" s="50">
        <v>0</v>
      </c>
      <c r="G121" s="35">
        <v>0</v>
      </c>
      <c r="H121" s="35">
        <v>4952.2700000000004</v>
      </c>
      <c r="I121" s="35">
        <v>0</v>
      </c>
      <c r="J121" s="89"/>
    </row>
    <row r="122" spans="2:10" ht="15.6" customHeight="1" x14ac:dyDescent="0.25">
      <c r="B122" s="197" t="s">
        <v>17</v>
      </c>
      <c r="C122" s="198"/>
      <c r="D122" s="199"/>
      <c r="E122" s="55"/>
      <c r="F122" s="50"/>
      <c r="G122" s="35"/>
      <c r="H122" s="35"/>
      <c r="I122" s="35"/>
      <c r="J122" s="89"/>
    </row>
    <row r="123" spans="2:10" ht="20.45" customHeight="1" x14ac:dyDescent="0.25">
      <c r="B123" s="179" t="s">
        <v>126</v>
      </c>
      <c r="C123" s="180"/>
      <c r="D123" s="181"/>
      <c r="E123" s="118" t="s">
        <v>127</v>
      </c>
      <c r="F123" s="119">
        <f>F124+F130</f>
        <v>7000</v>
      </c>
      <c r="G123" s="70">
        <v>0</v>
      </c>
      <c r="H123" s="70">
        <f>H124+H130</f>
        <v>7310.6900000000005</v>
      </c>
      <c r="I123" s="70">
        <f>H123/F123*100</f>
        <v>104.43842857142857</v>
      </c>
      <c r="J123" s="89"/>
    </row>
    <row r="124" spans="2:10" ht="18" customHeight="1" x14ac:dyDescent="0.25">
      <c r="B124" s="179" t="s">
        <v>128</v>
      </c>
      <c r="C124" s="180"/>
      <c r="D124" s="181"/>
      <c r="E124" s="118" t="s">
        <v>129</v>
      </c>
      <c r="F124" s="119">
        <f>F125</f>
        <v>5400</v>
      </c>
      <c r="G124" s="70">
        <v>0</v>
      </c>
      <c r="H124" s="70">
        <f>H125</f>
        <v>5400</v>
      </c>
      <c r="I124" s="70">
        <f>H124/F124*100</f>
        <v>100</v>
      </c>
      <c r="J124" s="89"/>
    </row>
    <row r="125" spans="2:10" x14ac:dyDescent="0.25">
      <c r="B125" s="182" t="s">
        <v>105</v>
      </c>
      <c r="C125" s="183"/>
      <c r="D125" s="184"/>
      <c r="E125" s="31" t="s">
        <v>198</v>
      </c>
      <c r="F125" s="49">
        <f>F126</f>
        <v>5400</v>
      </c>
      <c r="G125" s="34">
        <v>0</v>
      </c>
      <c r="H125" s="34">
        <f>H126</f>
        <v>5400</v>
      </c>
      <c r="I125" s="34">
        <f>H125/F125*100</f>
        <v>100</v>
      </c>
      <c r="J125" s="89"/>
    </row>
    <row r="126" spans="2:10" ht="30.6" customHeight="1" x14ac:dyDescent="0.25">
      <c r="B126" s="63"/>
      <c r="C126" s="64">
        <v>42</v>
      </c>
      <c r="D126" s="65"/>
      <c r="E126" s="65" t="s">
        <v>142</v>
      </c>
      <c r="F126" s="49">
        <v>5400</v>
      </c>
      <c r="G126" s="34">
        <v>0</v>
      </c>
      <c r="H126" s="34">
        <f>H127</f>
        <v>5400</v>
      </c>
      <c r="I126" s="34">
        <f>H126/F126*100</f>
        <v>100</v>
      </c>
      <c r="J126" s="89"/>
    </row>
    <row r="127" spans="2:10" ht="20.45" customHeight="1" x14ac:dyDescent="0.25">
      <c r="B127" s="63"/>
      <c r="C127" s="54"/>
      <c r="D127" s="55">
        <v>4221</v>
      </c>
      <c r="E127" s="55" t="s">
        <v>145</v>
      </c>
      <c r="F127" s="50">
        <v>0</v>
      </c>
      <c r="G127" s="35">
        <v>0</v>
      </c>
      <c r="H127" s="35">
        <v>5400</v>
      </c>
      <c r="I127" s="35">
        <v>0</v>
      </c>
      <c r="J127" s="89"/>
    </row>
    <row r="128" spans="2:10" ht="19.899999999999999" customHeight="1" x14ac:dyDescent="0.25">
      <c r="B128" s="51"/>
      <c r="C128" s="54"/>
      <c r="D128" s="55">
        <v>4223</v>
      </c>
      <c r="E128" s="55" t="s">
        <v>173</v>
      </c>
      <c r="F128" s="50">
        <v>0</v>
      </c>
      <c r="G128" s="35">
        <v>0</v>
      </c>
      <c r="H128" s="35">
        <v>0</v>
      </c>
      <c r="I128" s="35">
        <v>0</v>
      </c>
      <c r="J128" s="89"/>
    </row>
    <row r="129" spans="2:10" x14ac:dyDescent="0.25">
      <c r="B129" s="51" t="s">
        <v>17</v>
      </c>
      <c r="C129" s="54"/>
      <c r="D129" s="55"/>
      <c r="E129" s="55"/>
      <c r="F129" s="50"/>
      <c r="G129" s="35"/>
      <c r="H129" s="35"/>
      <c r="I129" s="35"/>
      <c r="J129" s="89"/>
    </row>
    <row r="130" spans="2:10" x14ac:dyDescent="0.25">
      <c r="B130" s="179" t="s">
        <v>130</v>
      </c>
      <c r="C130" s="180"/>
      <c r="D130" s="181"/>
      <c r="E130" s="118" t="s">
        <v>131</v>
      </c>
      <c r="F130" s="119">
        <f>F131</f>
        <v>1600</v>
      </c>
      <c r="G130" s="70">
        <v>0</v>
      </c>
      <c r="H130" s="70">
        <f>H131</f>
        <v>1910.69</v>
      </c>
      <c r="I130" s="70">
        <f>H130/F130*100</f>
        <v>119.418125</v>
      </c>
      <c r="J130" s="89"/>
    </row>
    <row r="131" spans="2:10" x14ac:dyDescent="0.25">
      <c r="B131" s="179" t="s">
        <v>105</v>
      </c>
      <c r="C131" s="185"/>
      <c r="D131" s="186"/>
      <c r="E131" s="120" t="s">
        <v>198</v>
      </c>
      <c r="F131" s="119">
        <f>F132</f>
        <v>1600</v>
      </c>
      <c r="G131" s="70">
        <v>0</v>
      </c>
      <c r="H131" s="70">
        <f>H132</f>
        <v>1910.69</v>
      </c>
      <c r="I131" s="70">
        <f>H131/F131*100</f>
        <v>119.418125</v>
      </c>
      <c r="J131" s="89"/>
    </row>
    <row r="132" spans="2:10" ht="25.5" x14ac:dyDescent="0.25">
      <c r="B132" s="63"/>
      <c r="C132" s="64">
        <v>42</v>
      </c>
      <c r="D132" s="65"/>
      <c r="E132" s="65" t="s">
        <v>142</v>
      </c>
      <c r="F132" s="49">
        <v>1600</v>
      </c>
      <c r="G132" s="34">
        <v>0</v>
      </c>
      <c r="H132" s="34">
        <f>H133</f>
        <v>1910.69</v>
      </c>
      <c r="I132" s="34">
        <f>H132/F132*100</f>
        <v>119.418125</v>
      </c>
      <c r="J132" s="89"/>
    </row>
    <row r="133" spans="2:10" x14ac:dyDescent="0.25">
      <c r="B133" s="63"/>
      <c r="C133" s="54"/>
      <c r="D133" s="55">
        <v>4241</v>
      </c>
      <c r="E133" s="55" t="s">
        <v>144</v>
      </c>
      <c r="F133" s="50">
        <v>0</v>
      </c>
      <c r="G133" s="35">
        <v>0</v>
      </c>
      <c r="H133" s="35">
        <v>1910.69</v>
      </c>
      <c r="I133" s="35">
        <v>0</v>
      </c>
      <c r="J133" s="89"/>
    </row>
    <row r="134" spans="2:10" x14ac:dyDescent="0.25">
      <c r="B134" s="51" t="s">
        <v>17</v>
      </c>
      <c r="C134" s="54"/>
      <c r="D134" s="55"/>
      <c r="E134" s="55"/>
      <c r="F134" s="50"/>
      <c r="G134" s="35"/>
      <c r="H134" s="35"/>
      <c r="I134" s="35"/>
      <c r="J134" s="89"/>
    </row>
    <row r="135" spans="2:10" x14ac:dyDescent="0.25">
      <c r="B135" s="179" t="s">
        <v>133</v>
      </c>
      <c r="C135" s="180"/>
      <c r="D135" s="181"/>
      <c r="E135" s="118" t="s">
        <v>132</v>
      </c>
      <c r="F135" s="119">
        <f>F136</f>
        <v>2450000</v>
      </c>
      <c r="G135" s="127">
        <v>0</v>
      </c>
      <c r="H135" s="70">
        <f>H136</f>
        <v>2287872.0700000003</v>
      </c>
      <c r="I135" s="70">
        <f>H135/F135*100</f>
        <v>93.382533469387766</v>
      </c>
      <c r="J135" s="89"/>
    </row>
    <row r="136" spans="2:10" x14ac:dyDescent="0.25">
      <c r="B136" s="182" t="s">
        <v>134</v>
      </c>
      <c r="C136" s="183"/>
      <c r="D136" s="184"/>
      <c r="E136" s="65" t="s">
        <v>132</v>
      </c>
      <c r="F136" s="49">
        <f>F137</f>
        <v>2450000</v>
      </c>
      <c r="G136" s="35">
        <v>0</v>
      </c>
      <c r="H136" s="34">
        <f>H137</f>
        <v>2287872.0700000003</v>
      </c>
      <c r="I136" s="34">
        <f>H136/F136*100</f>
        <v>93.382533469387766</v>
      </c>
      <c r="J136" s="89"/>
    </row>
    <row r="137" spans="2:10" ht="14.45" customHeight="1" x14ac:dyDescent="0.25">
      <c r="B137" s="182" t="s">
        <v>118</v>
      </c>
      <c r="C137" s="183"/>
      <c r="D137" s="184"/>
      <c r="E137" s="65" t="s">
        <v>149</v>
      </c>
      <c r="F137" s="49">
        <f>F138+F142</f>
        <v>2450000</v>
      </c>
      <c r="G137" s="34">
        <v>0</v>
      </c>
      <c r="H137" s="34">
        <f>H138+H142</f>
        <v>2287872.0700000003</v>
      </c>
      <c r="I137" s="34">
        <f>H137/F137*100</f>
        <v>93.382533469387766</v>
      </c>
      <c r="J137" s="89"/>
    </row>
    <row r="138" spans="2:10" x14ac:dyDescent="0.25">
      <c r="B138" s="60"/>
      <c r="C138" s="61">
        <v>31</v>
      </c>
      <c r="D138" s="62"/>
      <c r="E138" s="30" t="s">
        <v>140</v>
      </c>
      <c r="F138" s="49">
        <v>2395000</v>
      </c>
      <c r="G138" s="34">
        <v>0</v>
      </c>
      <c r="H138" s="34">
        <f>H139+H140+H141</f>
        <v>2240658.89</v>
      </c>
      <c r="I138" s="34">
        <f>H138/F138*100</f>
        <v>93.555694780793331</v>
      </c>
      <c r="J138" s="89"/>
    </row>
    <row r="139" spans="2:10" x14ac:dyDescent="0.25">
      <c r="B139" s="42"/>
      <c r="C139" s="43"/>
      <c r="D139" s="44">
        <v>3111</v>
      </c>
      <c r="E139" s="32" t="s">
        <v>28</v>
      </c>
      <c r="F139" s="50">
        <v>0</v>
      </c>
      <c r="G139" s="35">
        <v>0</v>
      </c>
      <c r="H139" s="35">
        <v>1902418.68</v>
      </c>
      <c r="I139" s="35">
        <v>0</v>
      </c>
      <c r="J139" s="89"/>
    </row>
    <row r="140" spans="2:10" x14ac:dyDescent="0.25">
      <c r="B140" s="42"/>
      <c r="C140" s="43"/>
      <c r="D140" s="44">
        <v>3121</v>
      </c>
      <c r="E140" s="32" t="s">
        <v>57</v>
      </c>
      <c r="F140" s="50">
        <v>0</v>
      </c>
      <c r="G140" s="35">
        <v>0</v>
      </c>
      <c r="H140" s="35">
        <v>39124.370000000003</v>
      </c>
      <c r="I140" s="35">
        <v>0</v>
      </c>
      <c r="J140" s="89"/>
    </row>
    <row r="141" spans="2:10" x14ac:dyDescent="0.25">
      <c r="B141" s="42"/>
      <c r="C141" s="43"/>
      <c r="D141" s="44">
        <v>3132</v>
      </c>
      <c r="E141" s="32" t="s">
        <v>58</v>
      </c>
      <c r="F141" s="50">
        <v>0</v>
      </c>
      <c r="G141" s="35">
        <v>0</v>
      </c>
      <c r="H141" s="35">
        <v>299115.84000000003</v>
      </c>
      <c r="I141" s="35">
        <v>0</v>
      </c>
      <c r="J141" s="89"/>
    </row>
    <row r="142" spans="2:10" x14ac:dyDescent="0.25">
      <c r="B142" s="60"/>
      <c r="C142" s="61">
        <v>32</v>
      </c>
      <c r="D142" s="62"/>
      <c r="E142" s="31" t="s">
        <v>95</v>
      </c>
      <c r="F142" s="49">
        <v>55000</v>
      </c>
      <c r="G142" s="34">
        <v>0</v>
      </c>
      <c r="H142" s="34">
        <f>H143</f>
        <v>47213.18</v>
      </c>
      <c r="I142" s="34">
        <f>H142/F142*100</f>
        <v>85.842145454545459</v>
      </c>
      <c r="J142" s="89"/>
    </row>
    <row r="143" spans="2:10" ht="25.5" x14ac:dyDescent="0.25">
      <c r="B143" s="109"/>
      <c r="C143" s="110"/>
      <c r="D143" s="44">
        <v>3212</v>
      </c>
      <c r="E143" s="32" t="s">
        <v>141</v>
      </c>
      <c r="F143" s="50">
        <v>0</v>
      </c>
      <c r="G143" s="35">
        <v>0</v>
      </c>
      <c r="H143" s="35">
        <v>47213.18</v>
      </c>
      <c r="I143" s="35">
        <v>0</v>
      </c>
      <c r="J143" s="89"/>
    </row>
    <row r="144" spans="2:10" x14ac:dyDescent="0.25">
      <c r="B144" s="42"/>
      <c r="C144" s="43"/>
      <c r="D144" s="44">
        <v>3295</v>
      </c>
      <c r="E144" s="32" t="s">
        <v>88</v>
      </c>
      <c r="F144" s="50">
        <v>0</v>
      </c>
      <c r="G144" s="35">
        <v>0</v>
      </c>
      <c r="H144" s="35">
        <v>0</v>
      </c>
      <c r="I144" s="35">
        <v>0</v>
      </c>
      <c r="J144" s="89"/>
    </row>
    <row r="145" spans="2:10" x14ac:dyDescent="0.25">
      <c r="B145" s="89"/>
      <c r="C145" s="89"/>
      <c r="D145" s="89"/>
      <c r="E145" s="89"/>
      <c r="F145" s="89"/>
      <c r="G145" s="89"/>
      <c r="H145" s="89"/>
      <c r="I145" s="89"/>
      <c r="J145" s="89"/>
    </row>
    <row r="146" spans="2:10" x14ac:dyDescent="0.25">
      <c r="B146" s="89"/>
      <c r="C146" s="89"/>
      <c r="D146" s="89"/>
      <c r="E146" s="89"/>
      <c r="F146" s="89"/>
      <c r="G146" s="89"/>
      <c r="H146" s="89"/>
      <c r="I146" s="89"/>
      <c r="J146" s="89"/>
    </row>
    <row r="147" spans="2:10" x14ac:dyDescent="0.25">
      <c r="B147" s="89"/>
      <c r="C147" s="89"/>
      <c r="D147" s="89"/>
      <c r="E147" s="89"/>
      <c r="F147" s="89"/>
      <c r="G147" s="89"/>
      <c r="H147" s="89"/>
      <c r="I147" s="89"/>
      <c r="J147" s="89"/>
    </row>
    <row r="148" spans="2:10" x14ac:dyDescent="0.25">
      <c r="B148" s="89"/>
      <c r="C148" s="89"/>
      <c r="D148" s="89"/>
      <c r="E148" s="89"/>
      <c r="F148" s="89"/>
      <c r="G148" s="89"/>
      <c r="H148" s="89"/>
      <c r="I148" s="89"/>
      <c r="J148" s="89"/>
    </row>
    <row r="149" spans="2:10" x14ac:dyDescent="0.25">
      <c r="B149" s="89"/>
      <c r="C149" s="89"/>
      <c r="D149" s="89"/>
      <c r="E149" s="89" t="s">
        <v>176</v>
      </c>
      <c r="F149" s="89"/>
      <c r="G149" s="89"/>
      <c r="H149" s="89"/>
      <c r="I149" s="89"/>
      <c r="J149" s="89"/>
    </row>
    <row r="150" spans="2:10" x14ac:dyDescent="0.25">
      <c r="B150" s="56"/>
      <c r="C150" s="56"/>
      <c r="D150" s="56"/>
      <c r="E150" s="56"/>
      <c r="F150" s="56"/>
      <c r="G150" s="56"/>
      <c r="H150" s="56"/>
      <c r="I150" s="56"/>
    </row>
  </sheetData>
  <mergeCells count="41">
    <mergeCell ref="B112:D112"/>
    <mergeCell ref="B115:D115"/>
    <mergeCell ref="B135:D135"/>
    <mergeCell ref="B136:D136"/>
    <mergeCell ref="B137:D137"/>
    <mergeCell ref="B123:D123"/>
    <mergeCell ref="B124:D124"/>
    <mergeCell ref="B125:D125"/>
    <mergeCell ref="B130:D130"/>
    <mergeCell ref="B131:D131"/>
    <mergeCell ref="B122:D122"/>
    <mergeCell ref="B2:I2"/>
    <mergeCell ref="B8:D8"/>
    <mergeCell ref="B12:D12"/>
    <mergeCell ref="B13:D13"/>
    <mergeCell ref="B10:D10"/>
    <mergeCell ref="B9:D9"/>
    <mergeCell ref="B11:D11"/>
    <mergeCell ref="B4:I4"/>
    <mergeCell ref="B6:E6"/>
    <mergeCell ref="B7:E7"/>
    <mergeCell ref="B36:D36"/>
    <mergeCell ref="B44:D44"/>
    <mergeCell ref="B35:D35"/>
    <mergeCell ref="B43:D43"/>
    <mergeCell ref="B45:D45"/>
    <mergeCell ref="B51:D51"/>
    <mergeCell ref="B104:D104"/>
    <mergeCell ref="B105:D105"/>
    <mergeCell ref="B100:D100"/>
    <mergeCell ref="B111:D111"/>
    <mergeCell ref="B99:D99"/>
    <mergeCell ref="B93:D93"/>
    <mergeCell ref="B89:D89"/>
    <mergeCell ref="B54:D54"/>
    <mergeCell ref="B77:D77"/>
    <mergeCell ref="B84:D84"/>
    <mergeCell ref="B88:D88"/>
    <mergeCell ref="B83:D83"/>
    <mergeCell ref="B71:D71"/>
    <mergeCell ref="B94:D94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rashoda'!Print_Area</vt:lpstr>
      <vt:lpstr>SAŽETAK!Print_Area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Vanja Klaric</cp:lastModifiedBy>
  <cp:lastPrinted>2026-03-26T09:28:04Z</cp:lastPrinted>
  <dcterms:created xsi:type="dcterms:W3CDTF">2022-08-12T12:51:27Z</dcterms:created>
  <dcterms:modified xsi:type="dcterms:W3CDTF">2026-03-27T07:07:01Z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