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ja Klaric\Desktop\FINANCIJSKI PLAN 2026\"/>
    </mc:Choice>
  </mc:AlternateContent>
  <bookViews>
    <workbookView xWindow="0" yWindow="0" windowWidth="28800" windowHeight="12135" activeTab="4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rashoda'!$B$1:$H$30</definedName>
    <definedName name="_xlnm.Print_Area" localSheetId="0">SAŽETAK!$B$1:$K$26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7" l="1"/>
  <c r="E13" i="5"/>
  <c r="D13" i="5"/>
  <c r="D28" i="5"/>
  <c r="F19" i="7" l="1"/>
  <c r="G124" i="7" l="1"/>
  <c r="G123" i="7" s="1"/>
  <c r="G118" i="7"/>
  <c r="G117" i="7" s="1"/>
  <c r="G116" i="7" s="1"/>
  <c r="G105" i="7" s="1"/>
  <c r="G96" i="7"/>
  <c r="G95" i="7" s="1"/>
  <c r="G90" i="7" s="1"/>
  <c r="G77" i="7"/>
  <c r="G102" i="7"/>
  <c r="G101" i="7" s="1"/>
  <c r="G100" i="7" s="1"/>
  <c r="G74" i="7"/>
  <c r="G73" i="7" s="1"/>
  <c r="G72" i="7" s="1"/>
  <c r="F74" i="7"/>
  <c r="G69" i="7"/>
  <c r="G68" i="7" s="1"/>
  <c r="G67" i="7" s="1"/>
  <c r="F69" i="7"/>
  <c r="F64" i="7"/>
  <c r="G59" i="7"/>
  <c r="G58" i="7" s="1"/>
  <c r="G57" i="7" s="1"/>
  <c r="F59" i="7"/>
  <c r="F25" i="7"/>
  <c r="G49" i="7"/>
  <c r="F50" i="7"/>
  <c r="G41" i="7"/>
  <c r="G40" i="7" s="1"/>
  <c r="F41" i="7"/>
  <c r="F33" i="7"/>
  <c r="G24" i="7"/>
  <c r="G23" i="7" s="1"/>
  <c r="G16" i="7" s="1"/>
  <c r="F108" i="7"/>
  <c r="F96" i="7"/>
  <c r="F79" i="7"/>
  <c r="F81" i="7"/>
  <c r="F86" i="7"/>
  <c r="F113" i="7"/>
  <c r="J118" i="7"/>
  <c r="J117" i="7" s="1"/>
  <c r="J116" i="7" s="1"/>
  <c r="I118" i="7"/>
  <c r="H118" i="7"/>
  <c r="H117" i="7" s="1"/>
  <c r="H116" i="7" s="1"/>
  <c r="F118" i="7"/>
  <c r="J124" i="7"/>
  <c r="J123" i="7" s="1"/>
  <c r="J122" i="7" s="1"/>
  <c r="J121" i="7" s="1"/>
  <c r="I124" i="7"/>
  <c r="I123" i="7" s="1"/>
  <c r="H124" i="7"/>
  <c r="H123" i="7" s="1"/>
  <c r="F124" i="7"/>
  <c r="J96" i="7"/>
  <c r="J95" i="7" s="1"/>
  <c r="J90" i="7" s="1"/>
  <c r="I96" i="7"/>
  <c r="H96" i="7"/>
  <c r="H95" i="7" s="1"/>
  <c r="H90" i="7" s="1"/>
  <c r="J78" i="7"/>
  <c r="J77" i="7" s="1"/>
  <c r="I78" i="7"/>
  <c r="H77" i="7"/>
  <c r="J73" i="7"/>
  <c r="J72" i="7" s="1"/>
  <c r="I73" i="7"/>
  <c r="I72" i="7" s="1"/>
  <c r="H73" i="7"/>
  <c r="H72" i="7" s="1"/>
  <c r="J67" i="7"/>
  <c r="I67" i="7"/>
  <c r="H67" i="7"/>
  <c r="J54" i="7"/>
  <c r="J53" i="7" s="1"/>
  <c r="I54" i="7"/>
  <c r="I53" i="7" s="1"/>
  <c r="H54" i="7"/>
  <c r="H53" i="7" s="1"/>
  <c r="F54" i="7"/>
  <c r="H41" i="7"/>
  <c r="H40" i="7" s="1"/>
  <c r="J33" i="7"/>
  <c r="J32" i="7" s="1"/>
  <c r="I33" i="7"/>
  <c r="H33" i="7"/>
  <c r="H32" i="7" s="1"/>
  <c r="H23" i="7"/>
  <c r="H16" i="7" s="1"/>
  <c r="J24" i="7"/>
  <c r="J23" i="7" s="1"/>
  <c r="J16" i="7" s="1"/>
  <c r="G13" i="8"/>
  <c r="G12" i="8" s="1"/>
  <c r="F13" i="8"/>
  <c r="F12" i="8" s="1"/>
  <c r="G22" i="5"/>
  <c r="F22" i="5"/>
  <c r="E22" i="5"/>
  <c r="G28" i="5"/>
  <c r="F28" i="5"/>
  <c r="G32" i="5"/>
  <c r="F32" i="5"/>
  <c r="E32" i="5"/>
  <c r="G7" i="5"/>
  <c r="F7" i="5"/>
  <c r="F6" i="5" s="1"/>
  <c r="E7" i="5"/>
  <c r="G13" i="5"/>
  <c r="F13" i="5"/>
  <c r="J11" i="7" l="1"/>
  <c r="J10" i="7" s="1"/>
  <c r="J9" i="7" s="1"/>
  <c r="G31" i="7"/>
  <c r="G30" i="7" s="1"/>
  <c r="F21" i="5"/>
  <c r="G21" i="5"/>
  <c r="G6" i="5"/>
  <c r="G121" i="7"/>
  <c r="G122" i="7"/>
  <c r="H31" i="7"/>
  <c r="H30" i="7" s="1"/>
  <c r="H122" i="7"/>
  <c r="H121" i="7"/>
  <c r="H11" i="7" l="1"/>
  <c r="H10" i="7" s="1"/>
  <c r="H9" i="7" s="1"/>
  <c r="G11" i="7"/>
  <c r="G10" i="7" s="1"/>
  <c r="G9" i="7" s="1"/>
  <c r="J22" i="3"/>
  <c r="J21" i="3" s="1"/>
  <c r="K22" i="3"/>
  <c r="K28" i="3"/>
  <c r="J28" i="3"/>
  <c r="K10" i="3"/>
  <c r="K9" i="3" s="1"/>
  <c r="K12" i="1"/>
  <c r="J12" i="1"/>
  <c r="I12" i="1"/>
  <c r="I15" i="1" s="1"/>
  <c r="F123" i="7"/>
  <c r="G15" i="1"/>
  <c r="C13" i="8"/>
  <c r="C12" i="8" s="1"/>
  <c r="D13" i="8"/>
  <c r="D12" i="8" s="1"/>
  <c r="D7" i="5"/>
  <c r="D22" i="5"/>
  <c r="C22" i="5"/>
  <c r="C7" i="5"/>
  <c r="C28" i="5"/>
  <c r="C17" i="5"/>
  <c r="C14" i="5"/>
  <c r="H22" i="3"/>
  <c r="H21" i="3" s="1"/>
  <c r="H10" i="3"/>
  <c r="H9" i="3" s="1"/>
  <c r="K21" i="3" l="1"/>
  <c r="D21" i="5"/>
  <c r="D6" i="5"/>
  <c r="C6" i="5"/>
  <c r="C21" i="5"/>
  <c r="F117" i="7" l="1"/>
  <c r="F116" i="7" s="1"/>
  <c r="F106" i="7"/>
  <c r="F105" i="7" s="1"/>
  <c r="F95" i="7"/>
  <c r="F90" i="7" s="1"/>
  <c r="F78" i="7"/>
  <c r="F77" i="7" s="1"/>
  <c r="F32" i="7"/>
  <c r="F31" i="7" s="1"/>
  <c r="F24" i="7"/>
  <c r="F23" i="7" s="1"/>
  <c r="F18" i="7"/>
  <c r="F17" i="7" s="1"/>
  <c r="G10" i="3"/>
  <c r="H38" i="1"/>
  <c r="K35" i="1" s="1"/>
  <c r="K38" i="1" s="1"/>
  <c r="G38" i="1"/>
  <c r="K29" i="1"/>
  <c r="K22" i="1"/>
  <c r="H22" i="1"/>
  <c r="H23" i="1" s="1"/>
  <c r="H29" i="1" s="1"/>
  <c r="G22" i="1"/>
  <c r="F122" i="7" l="1"/>
  <c r="F121" i="7" s="1"/>
  <c r="F85" i="7"/>
  <c r="F84" i="7" s="1"/>
  <c r="F16" i="7"/>
  <c r="G23" i="1"/>
  <c r="G29" i="1" s="1"/>
  <c r="G30" i="1" s="1"/>
  <c r="H30" i="1"/>
  <c r="F10" i="7" l="1"/>
  <c r="F9" i="7" s="1"/>
  <c r="I32" i="7"/>
  <c r="I62" i="7"/>
  <c r="I117" i="7"/>
  <c r="I116" i="7" s="1"/>
  <c r="E13" i="8"/>
  <c r="E12" i="8" s="1"/>
  <c r="G22" i="3"/>
  <c r="G21" i="3" s="1"/>
  <c r="G9" i="3" l="1"/>
  <c r="I24" i="7"/>
  <c r="I23" i="7" s="1"/>
  <c r="I77" i="7"/>
  <c r="I22" i="3" l="1"/>
  <c r="F11" i="5"/>
  <c r="F10" i="5"/>
  <c r="I95" i="7"/>
  <c r="I90" i="7" s="1"/>
  <c r="I30" i="7" s="1"/>
  <c r="E6" i="5"/>
  <c r="E28" i="5"/>
  <c r="J25" i="3"/>
  <c r="J26" i="3"/>
  <c r="E21" i="5" l="1"/>
  <c r="I122" i="7"/>
  <c r="I121" i="7" s="1"/>
  <c r="I21" i="3"/>
  <c r="I18" i="7"/>
  <c r="I17" i="7" s="1"/>
  <c r="I16" i="7" s="1"/>
  <c r="I11" i="7" l="1"/>
  <c r="I11" i="1"/>
  <c r="I10" i="3" l="1"/>
  <c r="I9" i="3" s="1"/>
  <c r="J13" i="3"/>
  <c r="J10" i="3" s="1"/>
  <c r="J9" i="3" s="1"/>
  <c r="I10" i="7" l="1"/>
  <c r="I9" i="7" s="1"/>
</calcChain>
</file>

<file path=xl/sharedStrings.xml><?xml version="1.0" encoding="utf-8"?>
<sst xmlns="http://schemas.openxmlformats.org/spreadsheetml/2006/main" count="362" uniqueCount="133">
  <si>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</si>
  <si>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</si>
  <si>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</si>
  <si>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</si>
  <si>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</si>
  <si>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</si>
  <si>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</si>
  <si>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</si>
  <si>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</si>
  <si>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II. POSEBNI DIO</t>
  </si>
  <si>
    <t>I. OPĆI DIO</t>
  </si>
  <si>
    <t>Materijalni rashodi</t>
  </si>
  <si>
    <t>…</t>
  </si>
  <si>
    <t xml:space="preserve"> Prihodi od prodaje proizvoda i robe te pruženih usluga i prihodi od donacija</t>
  </si>
  <si>
    <t>1 Opći prihodi i primici</t>
  </si>
  <si>
    <t>11 Opći prihodi i primici</t>
  </si>
  <si>
    <t>….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</si>
  <si>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</si>
  <si>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</si>
  <si>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</si>
  <si>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</si>
  <si>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</si>
  <si>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</si>
  <si>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</si>
  <si>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</si>
  <si>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</si>
  <si>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</si>
  <si>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</si>
  <si>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</si>
  <si>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</si>
  <si>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</si>
  <si>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SAŽETAK  RAČUNA PRIHODA I RASHODA I RAČUNA FINANCIRANJA</t>
  </si>
  <si>
    <t xml:space="preserve"> RAČUN PRIHODA I RASHODA </t>
  </si>
  <si>
    <t>IZVJEŠTAJ PO PROGRAMSKOJ KLASIFIKACIJI</t>
  </si>
  <si>
    <t>SAŽETAK RAČUNA PRIHODA I RASHODA</t>
  </si>
  <si>
    <t xml:space="preserve"> </t>
  </si>
  <si>
    <t>Prihodi iz nadležnog proračuna i od HZZO-a temeljem ugovorenih obveza</t>
  </si>
  <si>
    <t xml:space="preserve">Prihodi od imovine  </t>
  </si>
  <si>
    <t>Financijski rashodi</t>
  </si>
  <si>
    <t xml:space="preserve">Rashodi za nabavu proizvedene dugotrajne imovine </t>
  </si>
  <si>
    <t xml:space="preserve">Pomoći proračunskim korisnicima iz proračuna koji im nije nadležan </t>
  </si>
  <si>
    <t>5 Pomoći</t>
  </si>
  <si>
    <t xml:space="preserve">09 Obrazovanje </t>
  </si>
  <si>
    <t xml:space="preserve">Materijalni rashodi </t>
  </si>
  <si>
    <t xml:space="preserve">Financijski rashodi </t>
  </si>
  <si>
    <t>Izvor 1.1.</t>
  </si>
  <si>
    <t xml:space="preserve">Naknade građanima i kućanstvima na zemelju osiguranja i druge naknade štete </t>
  </si>
  <si>
    <t xml:space="preserve">091 Predškolsko i osnovno obrazovanje </t>
  </si>
  <si>
    <t>Redovana programska djelatnost OŠ</t>
  </si>
  <si>
    <t xml:space="preserve">KAPITALNA ULAGANJA U OPREMU -DECENTRALIZIRANA SREDSTVA </t>
  </si>
  <si>
    <t>PROGRAM 3201</t>
  </si>
  <si>
    <t xml:space="preserve">ŠIRE JAVNE POTREBE - IZNAD MINIMALNOG STANDARDA </t>
  </si>
  <si>
    <t xml:space="preserve"> Aktivnost A320102</t>
  </si>
  <si>
    <t xml:space="preserve">NABAVA UDŽBENIK I PRIBORA </t>
  </si>
  <si>
    <t xml:space="preserve"> Aktivnost A320104</t>
  </si>
  <si>
    <t xml:space="preserve">PROJEKT E ŠKOLE </t>
  </si>
  <si>
    <t>Izvor 3.1</t>
  </si>
  <si>
    <t>Tekući projekat T320105</t>
  </si>
  <si>
    <t>EU PROJEKAT S POMOĆNIKOM MOGU BOLJE 6</t>
  </si>
  <si>
    <t xml:space="preserve">PROGRAM 3202 </t>
  </si>
  <si>
    <t xml:space="preserve">KAPITALNA ULAGANJA NA OBJETIMA </t>
  </si>
  <si>
    <t>Kapitalni projekat T320201</t>
  </si>
  <si>
    <t xml:space="preserve">KUPNJA OPREME ZA OSNOVNE ŠKOLE </t>
  </si>
  <si>
    <t>Kapitalni projekat K320250</t>
  </si>
  <si>
    <t>NABAVA ŠKOLSKE LEKTIRE</t>
  </si>
  <si>
    <t>RASHODI ZA ZAPOSLENE U OŠ</t>
  </si>
  <si>
    <t>PROGRAM 3203</t>
  </si>
  <si>
    <t>Aktivnost A320301</t>
  </si>
  <si>
    <t xml:space="preserve">6 Donacije </t>
  </si>
  <si>
    <t xml:space="preserve">61 Donacije </t>
  </si>
  <si>
    <t xml:space="preserve">Rashodi za zaposlene </t>
  </si>
  <si>
    <t xml:space="preserve">Rashodi za nabavu proizvedene dugotrajne imovine  </t>
  </si>
  <si>
    <t xml:space="preserve">Naknade građanima i kućanstvima na temelju osiguranja i druge naknade </t>
  </si>
  <si>
    <t>Izvor 6.1</t>
  </si>
  <si>
    <t>Aktivnost A320001</t>
  </si>
  <si>
    <t>Aktivnost K320001</t>
  </si>
  <si>
    <t xml:space="preserve">IZVANNASTAVNE I IZVANŠKOLSKE AKTIVNOSTI </t>
  </si>
  <si>
    <t>Tekući projekat T320111</t>
  </si>
  <si>
    <t>CENTAR ZA AUTIZAM SPLIT</t>
  </si>
  <si>
    <t>ODSJEK ZA ODGOJ, OBRAZOVANJE, ZNANOST I TEHNIČKU KULTURU</t>
  </si>
  <si>
    <t>Glava  10301</t>
  </si>
  <si>
    <t xml:space="preserve"> DECENTRALIZIRANE FUNKCIJE - MINIMALNI FINANCIJSKI </t>
  </si>
  <si>
    <t>OSNOVNO ŠKOLSKO OBRAZOVANJE</t>
  </si>
  <si>
    <t>Program 3200</t>
  </si>
  <si>
    <t>Glavni program S02</t>
  </si>
  <si>
    <t xml:space="preserve">SUSTAV VIDEO NADZORA </t>
  </si>
  <si>
    <t xml:space="preserve">HITNE INTERVENCIJE </t>
  </si>
  <si>
    <t>Aktivnost  A320110</t>
  </si>
  <si>
    <t>Aktivnost  A320113</t>
  </si>
  <si>
    <t xml:space="preserve">Aktivnost  A320111 </t>
  </si>
  <si>
    <t>Vlastiti prihodi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</si>
  <si>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</si>
  <si>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EU PROJEKAT S POMOĆNIKOM MOGU BOLJE 7</t>
  </si>
  <si>
    <t xml:space="preserve">ODRŽAVANJE OBJEKATA OŠ </t>
  </si>
  <si>
    <t>Aktivnost  A320120</t>
  </si>
  <si>
    <t>Aktivnost K320212</t>
  </si>
  <si>
    <t xml:space="preserve">PRILAGODBA GRAĐEVINA ZA PRISTUP OSOBA SA INVALIDITETOM </t>
  </si>
  <si>
    <t>Donacije PK</t>
  </si>
  <si>
    <t>Izvršenje 2024.</t>
  </si>
  <si>
    <t>Plan za 2026.</t>
  </si>
  <si>
    <t>Projekcija za 2027.</t>
  </si>
  <si>
    <t>Projekcija za 2028.</t>
  </si>
  <si>
    <t>B) SAŽETAK RAČUNA FINANCIRANJA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</si>
  <si>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</si>
  <si>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</si>
  <si>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</si>
  <si>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</si>
  <si>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</si>
  <si>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</si>
  <si>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</si>
  <si>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</si>
  <si>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</si>
  <si>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Brojčana oznaka i naziv</t>
  </si>
  <si>
    <t>Tekući plan 2025.</t>
  </si>
  <si>
    <t>Izvor 5.2.</t>
  </si>
  <si>
    <t xml:space="preserve">50 Pomoći iz državnog proračuna </t>
  </si>
  <si>
    <t>52 Ostale pomoći</t>
  </si>
  <si>
    <t xml:space="preserve">Rashodi poslovanja </t>
  </si>
  <si>
    <t xml:space="preserve">Rashodi za nabavu nefinancijske imovine  </t>
  </si>
  <si>
    <t>Opći prihodi i primici</t>
  </si>
  <si>
    <t>Izvor 5.0.</t>
  </si>
  <si>
    <t xml:space="preserve">Pomoć iz državnog proračuna </t>
  </si>
  <si>
    <t>Rashodi za donacije, kazne, naknade šteta i kapitalne pomoći</t>
  </si>
  <si>
    <t>Ostale pomoći</t>
  </si>
  <si>
    <t xml:space="preserve">Pomoći iz državnog proračuna   </t>
  </si>
  <si>
    <t>Aktivnost A150115</t>
  </si>
  <si>
    <t xml:space="preserve">UGOVORENI PRIJEVOZ UČENIKA OŠ </t>
  </si>
  <si>
    <t xml:space="preserve">Pomoći </t>
  </si>
  <si>
    <t xml:space="preserve">Donacije </t>
  </si>
  <si>
    <t>FINANCIJSKI PLAN PRORAČUNSKOG KORISNIKA  - CENTAR ZA AUTIZAM
ZA 2026. I PROJEKCIJA ZA 2027. I 2028. GODINU</t>
  </si>
  <si>
    <t>FINANCIJSKI PLAN PRORAČUNSKOG KORISNIKA CENTAR ZA AUTIZAM
ZA 2026. I PROJEKCIJA ZA 2027. I 2028. GODINU</t>
  </si>
  <si>
    <t xml:space="preserve">A. RAČUN PRIHODA I RASHODA </t>
  </si>
  <si>
    <t xml:space="preserve">            A. RAČUN PRIHODA I RASHODA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</si>
</sst>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1">
    <xf numFmtId="0" fontId="0" fillId="0" borderId="0" xfId="0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indent="1"/>
    </xf>
    <xf numFmtId="0" fontId="5" fillId="2" borderId="3" xfId="0" quotePrefix="1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top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5" fillId="0" borderId="3" xfId="0" applyNumberFormat="1" applyFont="1" applyBorder="1"/>
    <xf numFmtId="0" fontId="6" fillId="2" borderId="3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1" fontId="5" fillId="2" borderId="4" xfId="0" applyNumberFormat="1" applyFont="1" applyFill="1" applyBorder="1" applyAlignment="1">
      <alignment horizontal="left" vertical="center" wrapText="1"/>
    </xf>
    <xf numFmtId="0" fontId="12" fillId="0" borderId="0" xfId="0" applyFont="1"/>
    <xf numFmtId="0" fontId="7" fillId="2" borderId="3" xfId="0" applyFont="1" applyFill="1" applyBorder="1" applyAlignment="1">
      <alignment horizontal="left" vertical="center" wrapText="1" indent="1"/>
    </xf>
    <xf numFmtId="0" fontId="0" fillId="2" borderId="0" xfId="0" applyFill="1"/>
    <xf numFmtId="4" fontId="5" fillId="0" borderId="3" xfId="0" applyNumberFormat="1" applyFont="1" applyBorder="1"/>
    <xf numFmtId="0" fontId="18" fillId="0" borderId="0" xfId="0" applyFont="1"/>
    <xf numFmtId="0" fontId="17" fillId="0" borderId="3" xfId="0" applyFont="1" applyBorder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4" fontId="7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 applyProtection="1">
      <alignment vertical="center" wrapText="1"/>
    </xf>
    <xf numFmtId="0" fontId="15" fillId="2" borderId="0" xfId="0" applyFont="1" applyFill="1"/>
    <xf numFmtId="0" fontId="14" fillId="2" borderId="3" xfId="0" applyFont="1" applyFill="1" applyBorder="1" applyAlignment="1">
      <alignment wrapText="1"/>
    </xf>
    <xf numFmtId="0" fontId="7" fillId="0" borderId="0" xfId="0" applyFont="1" applyAlignment="1">
      <alignment vertical="top" wrapText="1"/>
    </xf>
    <xf numFmtId="0" fontId="5" fillId="0" borderId="0" xfId="0" applyFont="1"/>
    <xf numFmtId="2" fontId="5" fillId="0" borderId="3" xfId="0" applyNumberFormat="1" applyFont="1" applyBorder="1"/>
    <xf numFmtId="0" fontId="5" fillId="0" borderId="3" xfId="0" applyFont="1" applyBorder="1"/>
    <xf numFmtId="4" fontId="13" fillId="0" borderId="0" xfId="0" applyNumberFormat="1" applyFont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NumberFormat="1" applyFont="1" applyFill="1" applyBorder="1" applyAlignment="1" applyProtection="1">
      <alignment horizontal="left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 applyAlignment="1" applyProtection="1">
      <alignment horizontal="right" wrapText="1"/>
    </xf>
    <xf numFmtId="4" fontId="4" fillId="3" borderId="3" xfId="0" applyNumberFormat="1" applyFont="1" applyFill="1" applyBorder="1" applyAlignment="1">
      <alignment horizontal="right"/>
    </xf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" fontId="7" fillId="4" borderId="1" xfId="0" quotePrefix="1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 applyProtection="1">
      <alignment horizontal="right" wrapText="1"/>
    </xf>
    <xf numFmtId="3" fontId="7" fillId="3" borderId="1" xfId="0" quotePrefix="1" applyNumberFormat="1" applyFont="1" applyFill="1" applyBorder="1" applyAlignment="1">
      <alignment horizontal="right"/>
    </xf>
    <xf numFmtId="3" fontId="7" fillId="3" borderId="3" xfId="0" quotePrefix="1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7" fillId="0" borderId="1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left" wrapText="1"/>
    </xf>
    <xf numFmtId="0" fontId="7" fillId="0" borderId="2" xfId="0" quotePrefix="1" applyFont="1" applyBorder="1" applyAlignment="1">
      <alignment horizontal="center" wrapText="1"/>
    </xf>
    <xf numFmtId="0" fontId="7" fillId="0" borderId="2" xfId="0" quotePrefix="1" applyNumberFormat="1" applyFont="1" applyFill="1" applyBorder="1" applyAlignment="1" applyProtection="1">
      <alignment horizontal="left"/>
    </xf>
    <xf numFmtId="3" fontId="4" fillId="3" borderId="1" xfId="0" quotePrefix="1" applyNumberFormat="1" applyFont="1" applyFill="1" applyBorder="1" applyAlignment="1">
      <alignment horizontal="right"/>
    </xf>
    <xf numFmtId="3" fontId="4" fillId="3" borderId="3" xfId="0" quotePrefix="1" applyNumberFormat="1" applyFont="1" applyFill="1" applyBorder="1" applyAlignment="1">
      <alignment horizontal="right"/>
    </xf>
    <xf numFmtId="0" fontId="7" fillId="5" borderId="3" xfId="0" applyNumberFormat="1" applyFont="1" applyFill="1" applyBorder="1" applyAlignment="1" applyProtection="1">
      <alignment horizontal="center" vertical="center" wrapText="1"/>
    </xf>
    <xf numFmtId="0" fontId="7" fillId="5" borderId="4" xfId="0" applyNumberFormat="1" applyFont="1" applyFill="1" applyBorder="1" applyAlignment="1" applyProtection="1">
      <alignment horizontal="center" vertical="center" wrapText="1"/>
    </xf>
    <xf numFmtId="0" fontId="4" fillId="5" borderId="3" xfId="0" applyNumberFormat="1" applyFont="1" applyFill="1" applyBorder="1" applyAlignment="1" applyProtection="1">
      <alignment horizontal="center" vertical="center" wrapText="1"/>
    </xf>
    <xf numFmtId="1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/>
    <xf numFmtId="0" fontId="16" fillId="2" borderId="4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/>
    <xf numFmtId="4" fontId="14" fillId="0" borderId="3" xfId="0" applyNumberFormat="1" applyFont="1" applyBorder="1"/>
    <xf numFmtId="0" fontId="20" fillId="0" borderId="0" xfId="0" applyFont="1" applyAlignment="1">
      <alignment vertical="top" wrapText="1"/>
    </xf>
    <xf numFmtId="4" fontId="7" fillId="3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horizontal="right" wrapText="1"/>
    </xf>
    <xf numFmtId="4" fontId="7" fillId="0" borderId="3" xfId="0" applyNumberFormat="1" applyFont="1" applyBorder="1" applyAlignment="1">
      <alignment horizontal="right"/>
    </xf>
    <xf numFmtId="4" fontId="7" fillId="0" borderId="3" xfId="0" applyNumberFormat="1" applyFont="1" applyFill="1" applyBorder="1" applyAlignment="1" applyProtection="1">
      <alignment horizontal="right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7" fillId="2" borderId="1" xfId="0" quotePrefix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 applyProtection="1">
      <alignment vertical="center"/>
    </xf>
    <xf numFmtId="0" fontId="7" fillId="0" borderId="1" xfId="0" quotePrefix="1" applyFont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vertical="center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vertical="center" wrapText="1"/>
    </xf>
    <xf numFmtId="0" fontId="5" fillId="3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7" fillId="3" borderId="1" xfId="0" quotePrefix="1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7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9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" fontId="7" fillId="2" borderId="2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topLeftCell="B1" zoomScaleNormal="100" workbookViewId="0">
      <selection activeCell="L32" sqref="L32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126" t="s">
        <v>129</v>
      </c>
      <c r="C1" s="126"/>
      <c r="D1" s="126"/>
      <c r="E1" s="126"/>
      <c r="F1" s="126"/>
      <c r="G1" s="126"/>
      <c r="H1" s="126"/>
      <c r="I1" s="126"/>
      <c r="J1" s="126"/>
      <c r="K1" s="126"/>
      <c r="L1" s="17"/>
    </row>
    <row r="2" spans="2:12" ht="18" customHeight="1" x14ac:dyDescent="0.25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2"/>
    </row>
    <row r="3" spans="2:12" ht="15.75" customHeight="1" x14ac:dyDescent="0.25">
      <c r="B3" s="126" t="s">
        <v>10</v>
      </c>
      <c r="C3" s="126"/>
      <c r="D3" s="126"/>
      <c r="E3" s="126"/>
      <c r="F3" s="126"/>
      <c r="G3" s="126"/>
      <c r="H3" s="126"/>
      <c r="I3" s="126"/>
      <c r="J3" s="126"/>
      <c r="K3" s="126"/>
      <c r="L3" s="16"/>
    </row>
    <row r="4" spans="2:12" ht="18" x14ac:dyDescent="0.25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3"/>
    </row>
    <row r="5" spans="2:12" ht="18" customHeight="1" x14ac:dyDescent="0.25">
      <c r="B5" s="126" t="s">
        <v>31</v>
      </c>
      <c r="C5" s="126"/>
      <c r="D5" s="126"/>
      <c r="E5" s="126"/>
      <c r="F5" s="126"/>
      <c r="G5" s="126"/>
      <c r="H5" s="126"/>
      <c r="I5" s="126"/>
      <c r="J5" s="126"/>
      <c r="K5" s="126"/>
      <c r="L5" s="15"/>
    </row>
    <row r="6" spans="2:12" ht="18" customHeight="1" x14ac:dyDescent="0.25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5"/>
    </row>
    <row r="7" spans="2:12" ht="18" customHeight="1" x14ac:dyDescent="0.25">
      <c r="B7" s="141" t="s">
        <v>34</v>
      </c>
      <c r="C7" s="141"/>
      <c r="D7" s="141"/>
      <c r="E7" s="141"/>
      <c r="F7" s="141"/>
      <c r="G7" s="43"/>
      <c r="H7" s="44"/>
      <c r="I7" s="44"/>
      <c r="J7" s="45"/>
      <c r="K7" s="45"/>
    </row>
    <row r="8" spans="2:12" ht="25.5" x14ac:dyDescent="0.25">
      <c r="B8" s="136" t="s">
        <v>8</v>
      </c>
      <c r="C8" s="137"/>
      <c r="D8" s="137"/>
      <c r="E8" s="137"/>
      <c r="F8" s="138"/>
      <c r="G8" s="47" t="s">
        <v>98</v>
      </c>
      <c r="H8" s="47" t="s">
        <v>113</v>
      </c>
      <c r="I8" s="47" t="s">
        <v>99</v>
      </c>
      <c r="J8" s="47" t="s">
        <v>100</v>
      </c>
      <c r="K8" s="47" t="s">
        <v>101</v>
      </c>
    </row>
    <row r="9" spans="2:12" ht="14.45" customHeight="1" x14ac:dyDescent="0.25">
      <c r="B9" s="131" t="s">
        <v>0</v>
      </c>
      <c r="C9" s="132"/>
      <c r="D9" s="132"/>
      <c r="E9" s="132"/>
      <c r="F9" s="133"/>
      <c r="G9" s="121">
        <v>2381467.11</v>
      </c>
      <c r="H9" s="121">
        <v>3102316</v>
      </c>
      <c r="I9" s="121">
        <v>3097401</v>
      </c>
      <c r="J9" s="121">
        <v>3097401</v>
      </c>
      <c r="K9" s="121">
        <v>3097401</v>
      </c>
    </row>
    <row r="10" spans="2:12" x14ac:dyDescent="0.25">
      <c r="B10" s="134" t="s">
        <v>20</v>
      </c>
      <c r="C10" s="135"/>
      <c r="D10" s="135"/>
      <c r="E10" s="135"/>
      <c r="F10" s="130"/>
      <c r="G10" s="122">
        <v>2381467.11</v>
      </c>
      <c r="H10" s="122">
        <v>3102316</v>
      </c>
      <c r="I10" s="122">
        <v>0</v>
      </c>
      <c r="J10" s="122">
        <v>0</v>
      </c>
      <c r="K10" s="122">
        <v>0</v>
      </c>
    </row>
    <row r="11" spans="2:12" ht="14.45" customHeight="1" x14ac:dyDescent="0.25">
      <c r="B11" s="127" t="s">
        <v>19</v>
      </c>
      <c r="C11" s="128"/>
      <c r="D11" s="128"/>
      <c r="E11" s="128"/>
      <c r="F11" s="128"/>
      <c r="G11" s="27">
        <v>0</v>
      </c>
      <c r="H11" s="27">
        <v>0</v>
      </c>
      <c r="I11" s="27">
        <f>I9</f>
        <v>3097401</v>
      </c>
      <c r="J11" s="27">
        <v>3097401</v>
      </c>
      <c r="K11" s="27">
        <v>3097401</v>
      </c>
    </row>
    <row r="12" spans="2:12" ht="14.45" customHeight="1" x14ac:dyDescent="0.25">
      <c r="B12" s="46" t="s">
        <v>1</v>
      </c>
      <c r="C12" s="95"/>
      <c r="D12" s="95"/>
      <c r="E12" s="95"/>
      <c r="F12" s="95"/>
      <c r="G12" s="121">
        <v>2379820.7999999998</v>
      </c>
      <c r="H12" s="121">
        <v>3102316</v>
      </c>
      <c r="I12" s="121">
        <f>I13+I14</f>
        <v>3097401</v>
      </c>
      <c r="J12" s="123">
        <f>J13+J14</f>
        <v>3097401</v>
      </c>
      <c r="K12" s="123">
        <f>K13+K14</f>
        <v>3097401</v>
      </c>
    </row>
    <row r="13" spans="2:12" x14ac:dyDescent="0.25">
      <c r="B13" s="139" t="s">
        <v>21</v>
      </c>
      <c r="C13" s="135"/>
      <c r="D13" s="135"/>
      <c r="E13" s="135"/>
      <c r="F13" s="135"/>
      <c r="G13" s="124">
        <v>233707.54</v>
      </c>
      <c r="H13" s="124">
        <v>3086516</v>
      </c>
      <c r="I13" s="124">
        <v>3086701</v>
      </c>
      <c r="J13" s="125">
        <v>3086701</v>
      </c>
      <c r="K13" s="125">
        <v>3086701</v>
      </c>
    </row>
    <row r="14" spans="2:12" x14ac:dyDescent="0.25">
      <c r="B14" s="127" t="s">
        <v>22</v>
      </c>
      <c r="C14" s="128"/>
      <c r="D14" s="128"/>
      <c r="E14" s="128"/>
      <c r="F14" s="128"/>
      <c r="G14" s="27">
        <v>42713.26</v>
      </c>
      <c r="H14" s="27">
        <v>15800</v>
      </c>
      <c r="I14" s="27">
        <v>10700</v>
      </c>
      <c r="J14" s="27">
        <v>10700</v>
      </c>
      <c r="K14" s="27">
        <v>10700</v>
      </c>
    </row>
    <row r="15" spans="2:12" ht="14.45" customHeight="1" x14ac:dyDescent="0.25">
      <c r="B15" s="140" t="s">
        <v>2</v>
      </c>
      <c r="C15" s="132"/>
      <c r="D15" s="132"/>
      <c r="E15" s="132"/>
      <c r="F15" s="132"/>
      <c r="G15" s="123">
        <f>G9-G12</f>
        <v>1646.3100000000559</v>
      </c>
      <c r="H15" s="123">
        <v>0</v>
      </c>
      <c r="I15" s="123">
        <f>I9-I12</f>
        <v>0</v>
      </c>
      <c r="J15" s="123">
        <v>0</v>
      </c>
      <c r="K15" s="123">
        <v>0</v>
      </c>
    </row>
    <row r="16" spans="2:12" ht="18" x14ac:dyDescent="0.25"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"/>
    </row>
    <row r="17" spans="1:48" ht="18" customHeight="1" x14ac:dyDescent="0.25">
      <c r="B17" s="152" t="s">
        <v>102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"/>
    </row>
    <row r="18" spans="1:48" ht="26.45" customHeight="1" x14ac:dyDescent="0.25">
      <c r="B18" s="11"/>
      <c r="C18" s="59"/>
      <c r="D18" s="59"/>
      <c r="E18" s="59"/>
      <c r="F18" s="59"/>
      <c r="G18" s="59"/>
      <c r="H18" s="1"/>
      <c r="I18" s="1"/>
      <c r="J18" s="1"/>
      <c r="K18" s="1"/>
    </row>
    <row r="19" spans="1:48" ht="25.5" x14ac:dyDescent="0.25">
      <c r="B19" s="60"/>
      <c r="C19" s="61"/>
      <c r="D19" s="61"/>
      <c r="E19" s="62"/>
      <c r="F19" s="63"/>
      <c r="G19" s="64" t="s">
        <v>98</v>
      </c>
      <c r="H19" s="47" t="s">
        <v>113</v>
      </c>
      <c r="I19" s="64" t="s">
        <v>99</v>
      </c>
      <c r="J19" s="64" t="s">
        <v>100</v>
      </c>
      <c r="K19" s="64" t="s">
        <v>101</v>
      </c>
    </row>
    <row r="20" spans="1:48" ht="15.75" customHeight="1" x14ac:dyDescent="0.25">
      <c r="B20" s="129" t="s">
        <v>23</v>
      </c>
      <c r="C20" s="130"/>
      <c r="D20" s="130"/>
      <c r="E20" s="130"/>
      <c r="F20" s="130"/>
      <c r="G20" s="65"/>
      <c r="H20" s="66"/>
      <c r="I20" s="66"/>
      <c r="J20" s="66"/>
      <c r="K20" s="66"/>
    </row>
    <row r="21" spans="1:48" ht="14.45" customHeight="1" x14ac:dyDescent="0.25">
      <c r="B21" s="129" t="s">
        <v>24</v>
      </c>
      <c r="C21" s="130"/>
      <c r="D21" s="130"/>
      <c r="E21" s="130"/>
      <c r="F21" s="130"/>
      <c r="G21" s="65"/>
      <c r="H21" s="66"/>
      <c r="I21" s="66"/>
      <c r="J21" s="66"/>
      <c r="K21" s="66"/>
    </row>
    <row r="22" spans="1:48" ht="15" customHeight="1" x14ac:dyDescent="0.25">
      <c r="B22" s="140" t="s">
        <v>103</v>
      </c>
      <c r="C22" s="132"/>
      <c r="D22" s="132"/>
      <c r="E22" s="132"/>
      <c r="F22" s="132"/>
      <c r="G22" s="67">
        <f>G20-G21</f>
        <v>0</v>
      </c>
      <c r="H22" s="67">
        <f t="shared" ref="H22:K22" si="0">H20-H21</f>
        <v>0</v>
      </c>
      <c r="I22" s="67">
        <v>0</v>
      </c>
      <c r="J22" s="67">
        <v>0</v>
      </c>
      <c r="K22" s="67">
        <f t="shared" si="0"/>
        <v>0</v>
      </c>
    </row>
    <row r="23" spans="1:48" s="19" customFormat="1" ht="15" customHeight="1" x14ac:dyDescent="0.25">
      <c r="A23"/>
      <c r="B23" s="140" t="s">
        <v>104</v>
      </c>
      <c r="C23" s="132"/>
      <c r="D23" s="132"/>
      <c r="E23" s="132"/>
      <c r="F23" s="132"/>
      <c r="G23" s="67">
        <f>G15+G22</f>
        <v>1646.3100000000559</v>
      </c>
      <c r="H23" s="67">
        <f t="shared" ref="H23" si="1">H15+H22</f>
        <v>0</v>
      </c>
      <c r="I23" s="67">
        <v>0</v>
      </c>
      <c r="J23" s="67">
        <v>0</v>
      </c>
      <c r="K23" s="67"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s="19" customFormat="1" ht="15" customHeight="1" x14ac:dyDescent="0.25">
      <c r="A24"/>
      <c r="B24" s="68"/>
      <c r="C24" s="59"/>
      <c r="D24" s="59"/>
      <c r="E24" s="59"/>
      <c r="F24" s="59"/>
      <c r="G24" s="59"/>
      <c r="H24" s="1"/>
      <c r="I24" s="1"/>
      <c r="J24" s="1"/>
      <c r="K24" s="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1" customFormat="1" ht="14.45" customHeight="1" x14ac:dyDescent="0.25">
      <c r="A25" s="20"/>
      <c r="B25" s="152" t="s">
        <v>105</v>
      </c>
      <c r="C25" s="153"/>
      <c r="D25" s="153"/>
      <c r="E25" s="153"/>
      <c r="F25" s="153"/>
      <c r="G25" s="153"/>
      <c r="H25" s="153"/>
      <c r="I25" s="153"/>
      <c r="J25" s="153"/>
      <c r="K25" s="153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ht="15.6" customHeight="1" x14ac:dyDescent="0.25">
      <c r="B26" s="69"/>
      <c r="C26" s="15"/>
      <c r="D26" s="15"/>
      <c r="E26" s="15"/>
      <c r="F26" s="15"/>
      <c r="G26" s="15"/>
      <c r="H26" s="15"/>
      <c r="I26" s="15"/>
      <c r="J26" s="15"/>
      <c r="K26" s="15"/>
    </row>
    <row r="27" spans="1:48" ht="25.5" x14ac:dyDescent="0.25">
      <c r="B27" s="60"/>
      <c r="C27" s="61"/>
      <c r="D27" s="61"/>
      <c r="E27" s="62"/>
      <c r="F27" s="63"/>
      <c r="G27" s="64" t="s">
        <v>98</v>
      </c>
      <c r="H27" s="47" t="s">
        <v>113</v>
      </c>
      <c r="I27" s="64" t="s">
        <v>99</v>
      </c>
      <c r="J27" s="64" t="s">
        <v>100</v>
      </c>
      <c r="K27" s="64" t="s">
        <v>101</v>
      </c>
    </row>
    <row r="28" spans="1:48" x14ac:dyDescent="0.25">
      <c r="B28" s="144" t="s">
        <v>106</v>
      </c>
      <c r="C28" s="145"/>
      <c r="D28" s="145"/>
      <c r="E28" s="145"/>
      <c r="F28" s="146"/>
      <c r="G28" s="70">
        <v>0</v>
      </c>
      <c r="H28" s="70">
        <v>0</v>
      </c>
      <c r="I28" s="70">
        <v>0</v>
      </c>
      <c r="J28" s="70">
        <v>0</v>
      </c>
      <c r="K28" s="71">
        <v>0</v>
      </c>
    </row>
    <row r="29" spans="1:48" ht="30" customHeight="1" x14ac:dyDescent="0.25">
      <c r="B29" s="140" t="s">
        <v>107</v>
      </c>
      <c r="C29" s="132"/>
      <c r="D29" s="132"/>
      <c r="E29" s="132"/>
      <c r="F29" s="132"/>
      <c r="G29" s="72">
        <f>G23+G28</f>
        <v>1646.3100000000559</v>
      </c>
      <c r="H29" s="72">
        <f t="shared" ref="H29:K29" si="2">H23+H28</f>
        <v>0</v>
      </c>
      <c r="I29" s="72">
        <v>0</v>
      </c>
      <c r="J29" s="72">
        <v>0</v>
      </c>
      <c r="K29" s="73">
        <f t="shared" si="2"/>
        <v>0</v>
      </c>
    </row>
    <row r="30" spans="1:48" ht="45" customHeight="1" x14ac:dyDescent="0.25">
      <c r="B30" s="131" t="s">
        <v>108</v>
      </c>
      <c r="C30" s="149"/>
      <c r="D30" s="149"/>
      <c r="E30" s="149"/>
      <c r="F30" s="150"/>
      <c r="G30" s="72">
        <f>G15+G22+G28-G29</f>
        <v>0</v>
      </c>
      <c r="H30" s="72">
        <f t="shared" ref="H30" si="3">H15+H22+H28-H29</f>
        <v>0</v>
      </c>
      <c r="I30" s="72">
        <v>0</v>
      </c>
      <c r="J30" s="72">
        <v>0</v>
      </c>
      <c r="K30" s="73">
        <v>0</v>
      </c>
    </row>
    <row r="31" spans="1:48" ht="15" customHeight="1" x14ac:dyDescent="0.25">
      <c r="B31" s="74"/>
      <c r="C31" s="75"/>
      <c r="D31" s="75"/>
      <c r="E31" s="75"/>
      <c r="F31" s="75"/>
      <c r="G31" s="75"/>
      <c r="H31" s="75"/>
      <c r="I31" s="75"/>
      <c r="J31" s="75"/>
      <c r="K31" s="75"/>
    </row>
    <row r="32" spans="1:48" ht="36.75" customHeight="1" x14ac:dyDescent="0.25">
      <c r="B32" s="151" t="s">
        <v>109</v>
      </c>
      <c r="C32" s="151"/>
      <c r="D32" s="151"/>
      <c r="E32" s="151"/>
      <c r="F32" s="151"/>
      <c r="G32" s="151"/>
      <c r="H32" s="151"/>
      <c r="I32" s="151"/>
      <c r="J32" s="151"/>
      <c r="K32" s="151"/>
    </row>
    <row r="33" spans="2:11" ht="15" customHeight="1" x14ac:dyDescent="0.25">
      <c r="B33" s="76"/>
      <c r="C33" s="77"/>
      <c r="D33" s="77"/>
      <c r="E33" s="77"/>
      <c r="F33" s="77"/>
      <c r="G33" s="77"/>
      <c r="H33" s="78"/>
      <c r="I33" s="78"/>
      <c r="J33" s="78"/>
      <c r="K33" s="78"/>
    </row>
    <row r="34" spans="2:11" ht="25.5" x14ac:dyDescent="0.25">
      <c r="B34" s="79"/>
      <c r="C34" s="80"/>
      <c r="D34" s="80"/>
      <c r="E34" s="81"/>
      <c r="F34" s="82"/>
      <c r="G34" s="64" t="s">
        <v>98</v>
      </c>
      <c r="H34" s="47" t="s">
        <v>113</v>
      </c>
      <c r="I34" s="64" t="s">
        <v>99</v>
      </c>
      <c r="J34" s="64" t="s">
        <v>100</v>
      </c>
      <c r="K34" s="64" t="s">
        <v>101</v>
      </c>
    </row>
    <row r="35" spans="2:11" x14ac:dyDescent="0.25">
      <c r="B35" s="144" t="s">
        <v>106</v>
      </c>
      <c r="C35" s="145"/>
      <c r="D35" s="145"/>
      <c r="E35" s="145"/>
      <c r="F35" s="146"/>
      <c r="G35" s="70">
        <v>0</v>
      </c>
      <c r="H35" s="70">
        <v>0</v>
      </c>
      <c r="I35" s="70">
        <v>0</v>
      </c>
      <c r="J35" s="70">
        <v>0</v>
      </c>
      <c r="K35" s="71">
        <f>H38</f>
        <v>0</v>
      </c>
    </row>
    <row r="36" spans="2:11" ht="31.15" customHeight="1" x14ac:dyDescent="0.25">
      <c r="B36" s="144" t="s">
        <v>110</v>
      </c>
      <c r="C36" s="145"/>
      <c r="D36" s="145"/>
      <c r="E36" s="145"/>
      <c r="F36" s="146"/>
      <c r="G36" s="70">
        <v>0</v>
      </c>
      <c r="H36" s="70">
        <v>0</v>
      </c>
      <c r="I36" s="70">
        <v>0</v>
      </c>
      <c r="J36" s="70">
        <v>0</v>
      </c>
      <c r="K36" s="71">
        <v>0</v>
      </c>
    </row>
    <row r="37" spans="2:11" x14ac:dyDescent="0.25">
      <c r="B37" s="144" t="s">
        <v>111</v>
      </c>
      <c r="C37" s="147"/>
      <c r="D37" s="147"/>
      <c r="E37" s="147"/>
      <c r="F37" s="148"/>
      <c r="G37" s="70">
        <v>0</v>
      </c>
      <c r="H37" s="70">
        <v>0</v>
      </c>
      <c r="I37" s="70">
        <v>0</v>
      </c>
      <c r="J37" s="70">
        <v>0</v>
      </c>
      <c r="K37" s="71">
        <v>0</v>
      </c>
    </row>
    <row r="38" spans="2:11" x14ac:dyDescent="0.25">
      <c r="B38" s="140" t="s">
        <v>107</v>
      </c>
      <c r="C38" s="132"/>
      <c r="D38" s="132"/>
      <c r="E38" s="132"/>
      <c r="F38" s="132"/>
      <c r="G38" s="83">
        <f>G35-G36+G37</f>
        <v>0</v>
      </c>
      <c r="H38" s="83">
        <f t="shared" ref="H38:K38" si="4">H35-H36+H37</f>
        <v>0</v>
      </c>
      <c r="I38" s="83">
        <v>0</v>
      </c>
      <c r="J38" s="83">
        <v>0</v>
      </c>
      <c r="K38" s="84">
        <f t="shared" si="4"/>
        <v>0</v>
      </c>
    </row>
  </sheetData>
  <mergeCells count="29">
    <mergeCell ref="B36:F36"/>
    <mergeCell ref="B37:F37"/>
    <mergeCell ref="B38:F38"/>
    <mergeCell ref="B14:F14"/>
    <mergeCell ref="B28:F28"/>
    <mergeCell ref="B29:F29"/>
    <mergeCell ref="B30:F30"/>
    <mergeCell ref="B32:K32"/>
    <mergeCell ref="B35:F35"/>
    <mergeCell ref="B22:F22"/>
    <mergeCell ref="B23:F23"/>
    <mergeCell ref="B20:F20"/>
    <mergeCell ref="B17:K17"/>
    <mergeCell ref="B25:K25"/>
    <mergeCell ref="B1:K1"/>
    <mergeCell ref="B11:F11"/>
    <mergeCell ref="B21:F21"/>
    <mergeCell ref="B9:F9"/>
    <mergeCell ref="B10:F10"/>
    <mergeCell ref="B8:F8"/>
    <mergeCell ref="B13:F13"/>
    <mergeCell ref="B15:F15"/>
    <mergeCell ref="B7:F7"/>
    <mergeCell ref="B2:K2"/>
    <mergeCell ref="B4:K4"/>
    <mergeCell ref="B6:K6"/>
    <mergeCell ref="B16:K16"/>
    <mergeCell ref="B5:K5"/>
    <mergeCell ref="B3:K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"/>
  <sheetViews>
    <sheetView topLeftCell="A16" zoomScale="91" zoomScaleNormal="91" workbookViewId="0">
      <selection activeCell="E12" sqref="E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25.28515625" customWidth="1"/>
    <col min="8" max="8" width="17.28515625" customWidth="1"/>
    <col min="9" max="9" width="19.140625" customWidth="1"/>
    <col min="10" max="11" width="15.7109375" customWidth="1"/>
  </cols>
  <sheetData>
    <row r="1" spans="2:12" ht="40.15" customHeight="1" x14ac:dyDescent="0.25">
      <c r="B1" s="142" t="s">
        <v>130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2:12" ht="15.75" customHeight="1" x14ac:dyDescent="0.25">
      <c r="B2" s="126" t="s">
        <v>10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2" ht="18" x14ac:dyDescent="0.25"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2:12" ht="15.75" customHeight="1" x14ac:dyDescent="0.25">
      <c r="B4" s="126" t="s">
        <v>32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2:12" ht="18" x14ac:dyDescent="0.25">
      <c r="B5" s="142"/>
      <c r="C5" s="142"/>
      <c r="D5" s="142"/>
      <c r="E5" s="142"/>
      <c r="F5" s="142"/>
      <c r="G5" s="142"/>
      <c r="H5" s="142"/>
      <c r="I5" s="142"/>
      <c r="J5" s="142"/>
      <c r="K5" s="142"/>
    </row>
    <row r="6" spans="2:12" ht="15.75" customHeight="1" x14ac:dyDescent="0.25">
      <c r="B6" s="126" t="s">
        <v>25</v>
      </c>
      <c r="C6" s="126"/>
      <c r="D6" s="126"/>
      <c r="E6" s="126"/>
      <c r="F6" s="126"/>
      <c r="G6" s="126"/>
      <c r="H6" s="126"/>
      <c r="I6" s="126"/>
      <c r="J6" s="126"/>
      <c r="K6" s="126"/>
    </row>
    <row r="7" spans="2:12" ht="13.15" customHeight="1" x14ac:dyDescent="0.25">
      <c r="B7" s="157"/>
      <c r="C7" s="157"/>
      <c r="D7" s="157"/>
      <c r="E7" s="157"/>
      <c r="F7" s="157"/>
      <c r="G7" s="157"/>
      <c r="H7" s="157"/>
      <c r="I7" s="157"/>
      <c r="J7" s="157"/>
      <c r="K7" s="157"/>
    </row>
    <row r="8" spans="2:12" ht="45" customHeight="1" x14ac:dyDescent="0.25">
      <c r="B8" s="154" t="s">
        <v>8</v>
      </c>
      <c r="C8" s="155"/>
      <c r="D8" s="155"/>
      <c r="E8" s="155"/>
      <c r="F8" s="156"/>
      <c r="G8" s="86" t="s">
        <v>98</v>
      </c>
      <c r="H8" s="85" t="s">
        <v>113</v>
      </c>
      <c r="I8" s="85" t="s">
        <v>99</v>
      </c>
      <c r="J8" s="85" t="s">
        <v>100</v>
      </c>
      <c r="K8" s="85" t="s">
        <v>101</v>
      </c>
    </row>
    <row r="9" spans="2:12" x14ac:dyDescent="0.25">
      <c r="B9" s="4"/>
      <c r="C9" s="4"/>
      <c r="D9" s="4"/>
      <c r="E9" s="4"/>
      <c r="F9" s="4" t="s">
        <v>30</v>
      </c>
      <c r="G9" s="49">
        <f t="shared" ref="G9:K9" si="0">G10</f>
        <v>2381467.1100000003</v>
      </c>
      <c r="H9" s="49">
        <f t="shared" si="0"/>
        <v>3102316</v>
      </c>
      <c r="I9" s="49">
        <f t="shared" si="0"/>
        <v>3097401</v>
      </c>
      <c r="J9" s="49">
        <f t="shared" si="0"/>
        <v>3097401</v>
      </c>
      <c r="K9" s="49">
        <f t="shared" si="0"/>
        <v>3097401</v>
      </c>
      <c r="L9" s="40"/>
    </row>
    <row r="10" spans="2:12" x14ac:dyDescent="0.25">
      <c r="B10" s="4">
        <v>6</v>
      </c>
      <c r="C10" s="4"/>
      <c r="D10" s="4"/>
      <c r="E10" s="4"/>
      <c r="F10" s="4" t="s">
        <v>3</v>
      </c>
      <c r="G10" s="118">
        <f t="shared" ref="G10:K10" si="1">G11+G13+G15+G17</f>
        <v>2381467.1100000003</v>
      </c>
      <c r="H10" s="118">
        <f t="shared" si="1"/>
        <v>3102316</v>
      </c>
      <c r="I10" s="118">
        <f t="shared" si="1"/>
        <v>3097401</v>
      </c>
      <c r="J10" s="49">
        <f t="shared" si="1"/>
        <v>3097401</v>
      </c>
      <c r="K10" s="49">
        <f t="shared" si="1"/>
        <v>3097401</v>
      </c>
      <c r="L10" s="40"/>
    </row>
    <row r="11" spans="2:12" ht="25.5" x14ac:dyDescent="0.25">
      <c r="B11" s="8"/>
      <c r="C11" s="8">
        <v>63</v>
      </c>
      <c r="D11" s="8"/>
      <c r="E11" s="8"/>
      <c r="F11" s="8" t="s">
        <v>40</v>
      </c>
      <c r="G11" s="39">
        <v>2017840.07</v>
      </c>
      <c r="H11" s="39">
        <v>2600950</v>
      </c>
      <c r="I11" s="39">
        <v>2607160</v>
      </c>
      <c r="J11" s="39">
        <v>2607160</v>
      </c>
      <c r="K11" s="39">
        <v>2607160</v>
      </c>
      <c r="L11" s="40"/>
    </row>
    <row r="12" spans="2:12" x14ac:dyDescent="0.25">
      <c r="B12" s="5"/>
      <c r="C12" s="6" t="s">
        <v>12</v>
      </c>
      <c r="D12" s="6"/>
      <c r="E12" s="6" t="s">
        <v>35</v>
      </c>
      <c r="F12" s="5"/>
      <c r="G12" s="39"/>
      <c r="H12" s="39"/>
      <c r="I12" s="39"/>
      <c r="J12" s="39"/>
      <c r="K12" s="39"/>
      <c r="L12" s="40"/>
    </row>
    <row r="13" spans="2:12" x14ac:dyDescent="0.25">
      <c r="B13" s="5"/>
      <c r="C13" s="5">
        <v>64</v>
      </c>
      <c r="D13" s="6"/>
      <c r="E13" s="6"/>
      <c r="F13" s="5" t="s">
        <v>37</v>
      </c>
      <c r="G13" s="39">
        <v>32.76</v>
      </c>
      <c r="H13" s="39">
        <v>0</v>
      </c>
      <c r="I13" s="39">
        <v>0</v>
      </c>
      <c r="J13" s="39">
        <f>I13/G13*100</f>
        <v>0</v>
      </c>
      <c r="K13" s="39">
        <v>0</v>
      </c>
      <c r="L13" s="40"/>
    </row>
    <row r="14" spans="2:12" x14ac:dyDescent="0.25">
      <c r="B14" s="5"/>
      <c r="C14" s="6" t="s">
        <v>12</v>
      </c>
      <c r="D14" s="6"/>
      <c r="E14" s="6" t="s">
        <v>35</v>
      </c>
      <c r="F14" s="5"/>
      <c r="G14" s="39"/>
      <c r="H14" s="39"/>
      <c r="I14" s="39"/>
      <c r="J14" s="39"/>
      <c r="K14" s="39"/>
      <c r="L14" s="40"/>
    </row>
    <row r="15" spans="2:12" ht="25.5" x14ac:dyDescent="0.25">
      <c r="B15" s="5"/>
      <c r="C15" s="5">
        <v>66</v>
      </c>
      <c r="D15" s="6"/>
      <c r="E15" s="6"/>
      <c r="F15" s="8" t="s">
        <v>13</v>
      </c>
      <c r="G15" s="39">
        <v>2618</v>
      </c>
      <c r="H15" s="39">
        <v>5000</v>
      </c>
      <c r="I15" s="39">
        <v>5000</v>
      </c>
      <c r="J15" s="39">
        <v>5000</v>
      </c>
      <c r="K15" s="39">
        <v>5000</v>
      </c>
      <c r="L15" s="40"/>
    </row>
    <row r="16" spans="2:12" x14ac:dyDescent="0.25">
      <c r="B16" s="5"/>
      <c r="C16" s="6" t="s">
        <v>12</v>
      </c>
      <c r="D16" s="6"/>
      <c r="E16" s="8" t="s">
        <v>35</v>
      </c>
      <c r="F16" s="8" t="s">
        <v>35</v>
      </c>
      <c r="G16" s="39"/>
      <c r="H16" s="39"/>
      <c r="I16" s="39"/>
      <c r="J16" s="39"/>
      <c r="K16" s="39"/>
      <c r="L16" s="40"/>
    </row>
    <row r="17" spans="2:14" ht="30.75" customHeight="1" x14ac:dyDescent="0.25">
      <c r="B17" s="5"/>
      <c r="C17" s="5">
        <v>67</v>
      </c>
      <c r="D17" s="6"/>
      <c r="E17" s="6"/>
      <c r="F17" s="14" t="s">
        <v>36</v>
      </c>
      <c r="G17" s="39">
        <v>360976.28</v>
      </c>
      <c r="H17" s="39">
        <v>496366</v>
      </c>
      <c r="I17" s="39">
        <v>485241</v>
      </c>
      <c r="J17" s="39">
        <v>485241</v>
      </c>
      <c r="K17" s="39">
        <v>485241</v>
      </c>
      <c r="L17" s="40"/>
    </row>
    <row r="18" spans="2:14" x14ac:dyDescent="0.25">
      <c r="B18" s="5"/>
      <c r="C18" s="6" t="s">
        <v>12</v>
      </c>
      <c r="D18" s="5"/>
      <c r="E18" s="5" t="s">
        <v>35</v>
      </c>
      <c r="F18" s="14"/>
      <c r="G18" s="50"/>
      <c r="H18" s="28"/>
      <c r="I18" s="41"/>
      <c r="J18" s="41"/>
      <c r="K18" s="41"/>
    </row>
    <row r="19" spans="2:14" ht="18" x14ac:dyDescent="0.25"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2:14" ht="36.75" customHeight="1" x14ac:dyDescent="0.25">
      <c r="B20" s="154" t="s">
        <v>8</v>
      </c>
      <c r="C20" s="155"/>
      <c r="D20" s="155"/>
      <c r="E20" s="155"/>
      <c r="F20" s="156"/>
      <c r="G20" s="86" t="s">
        <v>98</v>
      </c>
      <c r="H20" s="85" t="s">
        <v>113</v>
      </c>
      <c r="I20" s="85" t="s">
        <v>99</v>
      </c>
      <c r="J20" s="85" t="s">
        <v>100</v>
      </c>
      <c r="K20" s="85" t="s">
        <v>101</v>
      </c>
    </row>
    <row r="21" spans="2:14" x14ac:dyDescent="0.25">
      <c r="B21" s="4"/>
      <c r="C21" s="4"/>
      <c r="D21" s="4"/>
      <c r="E21" s="4"/>
      <c r="F21" s="4" t="s">
        <v>29</v>
      </c>
      <c r="G21" s="119">
        <f t="shared" ref="G21:K21" si="2">G22+G28</f>
        <v>2379820.7999999998</v>
      </c>
      <c r="H21" s="27">
        <f t="shared" si="2"/>
        <v>3102316</v>
      </c>
      <c r="I21" s="119">
        <f t="shared" si="2"/>
        <v>3097341</v>
      </c>
      <c r="J21" s="119">
        <f t="shared" si="2"/>
        <v>3097341</v>
      </c>
      <c r="K21" s="119">
        <f t="shared" si="2"/>
        <v>3097341</v>
      </c>
      <c r="L21" s="48"/>
      <c r="M21" s="48"/>
      <c r="N21" s="48"/>
    </row>
    <row r="22" spans="2:14" x14ac:dyDescent="0.25">
      <c r="B22" s="4">
        <v>3</v>
      </c>
      <c r="C22" s="4"/>
      <c r="D22" s="4"/>
      <c r="E22" s="4"/>
      <c r="F22" s="4" t="s">
        <v>4</v>
      </c>
      <c r="G22" s="119">
        <f>G23+G24+G25+G26</f>
        <v>2337107.54</v>
      </c>
      <c r="H22" s="27">
        <f>H23+H24+H25+H26</f>
        <v>3086516</v>
      </c>
      <c r="I22" s="119">
        <f>I23+I24+I25+I26</f>
        <v>3086641</v>
      </c>
      <c r="J22" s="119">
        <f>J23+J24</f>
        <v>3086641</v>
      </c>
      <c r="K22" s="119">
        <f>K23+K24</f>
        <v>3086641</v>
      </c>
      <c r="L22" s="48"/>
      <c r="M22" s="48"/>
      <c r="N22" s="48"/>
    </row>
    <row r="23" spans="2:14" x14ac:dyDescent="0.25">
      <c r="B23" s="8"/>
      <c r="C23" s="8">
        <v>31</v>
      </c>
      <c r="D23" s="8"/>
      <c r="E23" s="8"/>
      <c r="F23" s="8" t="s">
        <v>5</v>
      </c>
      <c r="G23" s="29">
        <v>2041289.81</v>
      </c>
      <c r="H23" s="28">
        <v>2767000</v>
      </c>
      <c r="I23" s="29">
        <v>2764000</v>
      </c>
      <c r="J23" s="29">
        <v>2764000</v>
      </c>
      <c r="K23" s="29">
        <v>2764000</v>
      </c>
      <c r="L23" s="48"/>
      <c r="M23" s="48"/>
      <c r="N23" s="48"/>
    </row>
    <row r="24" spans="2:14" x14ac:dyDescent="0.25">
      <c r="B24" s="25"/>
      <c r="C24" s="25">
        <v>32</v>
      </c>
      <c r="D24" s="25"/>
      <c r="E24" s="25"/>
      <c r="F24" s="25" t="s">
        <v>11</v>
      </c>
      <c r="G24" s="29">
        <v>290124.74</v>
      </c>
      <c r="H24" s="28">
        <v>313941</v>
      </c>
      <c r="I24" s="29">
        <v>322641</v>
      </c>
      <c r="J24" s="29">
        <v>322641</v>
      </c>
      <c r="K24" s="29">
        <v>322641</v>
      </c>
      <c r="L24" s="48"/>
      <c r="M24" s="48"/>
      <c r="N24" s="48"/>
    </row>
    <row r="25" spans="2:14" x14ac:dyDescent="0.25">
      <c r="B25" s="5"/>
      <c r="C25" s="5">
        <v>34</v>
      </c>
      <c r="D25" s="5"/>
      <c r="E25" s="5" t="s">
        <v>35</v>
      </c>
      <c r="F25" s="14" t="s">
        <v>38</v>
      </c>
      <c r="G25" s="29">
        <v>897.27</v>
      </c>
      <c r="H25" s="28">
        <v>700</v>
      </c>
      <c r="I25" s="29">
        <v>0</v>
      </c>
      <c r="J25" s="29">
        <f>I25/G25*100</f>
        <v>0</v>
      </c>
      <c r="K25" s="29">
        <v>0</v>
      </c>
      <c r="L25" s="48"/>
      <c r="M25" s="48"/>
      <c r="N25" s="48"/>
    </row>
    <row r="26" spans="2:14" ht="25.5" x14ac:dyDescent="0.25">
      <c r="B26" s="5"/>
      <c r="C26" s="5">
        <v>37</v>
      </c>
      <c r="D26" s="6"/>
      <c r="E26" s="6"/>
      <c r="F26" s="14" t="s">
        <v>46</v>
      </c>
      <c r="G26" s="29">
        <v>4795.72</v>
      </c>
      <c r="H26" s="28">
        <v>4875</v>
      </c>
      <c r="I26" s="29">
        <v>0</v>
      </c>
      <c r="J26" s="29">
        <f>I26/G26*100</f>
        <v>0</v>
      </c>
      <c r="K26" s="29">
        <v>0</v>
      </c>
      <c r="L26" s="48"/>
      <c r="M26" s="48"/>
      <c r="N26" s="48"/>
    </row>
    <row r="27" spans="2:14" x14ac:dyDescent="0.25">
      <c r="B27" s="5" t="s">
        <v>35</v>
      </c>
      <c r="C27" s="8" t="s">
        <v>12</v>
      </c>
      <c r="D27" s="6"/>
      <c r="E27" s="5" t="s">
        <v>12</v>
      </c>
      <c r="F27" s="5"/>
      <c r="G27" s="29"/>
      <c r="H27" s="28"/>
      <c r="I27" s="29"/>
      <c r="J27" s="29"/>
      <c r="K27" s="29"/>
      <c r="L27" s="48"/>
      <c r="M27" s="48"/>
      <c r="N27" s="48"/>
    </row>
    <row r="28" spans="2:14" x14ac:dyDescent="0.25">
      <c r="B28" s="7">
        <v>4</v>
      </c>
      <c r="C28" s="7"/>
      <c r="D28" s="7"/>
      <c r="E28" s="7"/>
      <c r="F28" s="26" t="s">
        <v>6</v>
      </c>
      <c r="G28" s="119">
        <v>42713.26</v>
      </c>
      <c r="H28" s="27">
        <v>15800</v>
      </c>
      <c r="I28" s="119">
        <v>10700</v>
      </c>
      <c r="J28" s="119">
        <f>J29</f>
        <v>10700</v>
      </c>
      <c r="K28" s="119">
        <f>K29</f>
        <v>10700</v>
      </c>
      <c r="L28" s="48"/>
      <c r="M28" s="48"/>
      <c r="N28" s="48"/>
    </row>
    <row r="29" spans="2:14" ht="25.5" x14ac:dyDescent="0.25">
      <c r="B29" s="25"/>
      <c r="C29" s="25">
        <v>42</v>
      </c>
      <c r="D29" s="25"/>
      <c r="E29" s="25"/>
      <c r="F29" s="105" t="s">
        <v>7</v>
      </c>
      <c r="G29" s="29">
        <v>42713.26</v>
      </c>
      <c r="H29" s="28">
        <v>15800</v>
      </c>
      <c r="I29" s="29">
        <v>10700</v>
      </c>
      <c r="J29" s="29">
        <v>10700</v>
      </c>
      <c r="K29" s="29">
        <v>10700</v>
      </c>
      <c r="L29" s="48"/>
      <c r="M29" s="48"/>
      <c r="N29" s="48"/>
    </row>
    <row r="30" spans="2:14" x14ac:dyDescent="0.25">
      <c r="B30" s="8" t="s">
        <v>35</v>
      </c>
      <c r="C30" s="8" t="s">
        <v>12</v>
      </c>
      <c r="D30" s="5"/>
      <c r="E30" s="5" t="s">
        <v>35</v>
      </c>
      <c r="F30" s="5" t="s">
        <v>35</v>
      </c>
      <c r="G30" s="28"/>
      <c r="H30" s="32"/>
      <c r="I30" s="29"/>
      <c r="J30" s="29"/>
      <c r="K30" s="29"/>
      <c r="L30" s="48"/>
      <c r="M30" s="48"/>
      <c r="N30" s="48"/>
    </row>
    <row r="31" spans="2:14" x14ac:dyDescent="0.2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2:14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2:11" ht="15" customHeight="1" x14ac:dyDescent="0.25">
      <c r="B33" s="120"/>
      <c r="C33" s="120"/>
      <c r="D33" s="120"/>
      <c r="E33" s="120"/>
      <c r="F33" s="120"/>
      <c r="G33" s="120"/>
      <c r="H33" s="120"/>
      <c r="I33" s="120"/>
      <c r="J33" s="120"/>
      <c r="K33" s="120"/>
    </row>
    <row r="34" spans="2:11" x14ac:dyDescent="0.25"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2:11" ht="4.5" customHeight="1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</row>
  </sheetData>
  <mergeCells count="10">
    <mergeCell ref="B1:K1"/>
    <mergeCell ref="B2:K2"/>
    <mergeCell ref="B4:K4"/>
    <mergeCell ref="B6:K6"/>
    <mergeCell ref="B20:F20"/>
    <mergeCell ref="B8:F8"/>
    <mergeCell ref="B7:K7"/>
    <mergeCell ref="B5:K5"/>
    <mergeCell ref="B19:K19"/>
    <mergeCell ref="B3:K3"/>
  </mergeCells>
  <pageMargins left="0.7" right="0.7" top="0.75" bottom="0.75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topLeftCell="B16" workbookViewId="0">
      <selection activeCell="K12" sqref="K12"/>
    </sheetView>
  </sheetViews>
  <sheetFormatPr defaultRowHeight="15" x14ac:dyDescent="0.25"/>
  <cols>
    <col min="2" max="2" width="37.7109375" customWidth="1"/>
    <col min="3" max="4" width="25.28515625" customWidth="1"/>
    <col min="5" max="5" width="20.5703125" customWidth="1"/>
    <col min="6" max="7" width="15.7109375" customWidth="1"/>
  </cols>
  <sheetData>
    <row r="1" spans="2:10" ht="55.9" customHeight="1" x14ac:dyDescent="0.25">
      <c r="B1" s="160" t="s">
        <v>130</v>
      </c>
      <c r="C1" s="161"/>
      <c r="D1" s="161"/>
      <c r="E1" s="161"/>
      <c r="F1" s="161"/>
      <c r="G1" s="161"/>
      <c r="H1" s="161"/>
      <c r="I1" s="161"/>
    </row>
    <row r="2" spans="2:10" ht="22.15" customHeight="1" x14ac:dyDescent="0.25">
      <c r="B2" s="159" t="s">
        <v>10</v>
      </c>
      <c r="C2" s="159"/>
      <c r="D2" s="159"/>
      <c r="E2" s="159"/>
      <c r="F2" s="159"/>
      <c r="G2" s="159"/>
    </row>
    <row r="3" spans="2:10" ht="22.15" customHeight="1" x14ac:dyDescent="0.25">
      <c r="B3" s="94"/>
      <c r="C3" s="94"/>
      <c r="D3" s="106" t="s">
        <v>131</v>
      </c>
      <c r="E3" s="94"/>
      <c r="F3" s="94"/>
      <c r="G3" s="94"/>
    </row>
    <row r="4" spans="2:10" ht="21.6" customHeight="1" x14ac:dyDescent="0.25">
      <c r="B4" s="162" t="s">
        <v>26</v>
      </c>
      <c r="C4" s="162"/>
      <c r="D4" s="162"/>
      <c r="E4" s="162"/>
      <c r="F4" s="162"/>
      <c r="G4" s="162"/>
    </row>
    <row r="5" spans="2:10" ht="33.75" customHeight="1" x14ac:dyDescent="0.25">
      <c r="B5" s="87" t="s">
        <v>112</v>
      </c>
      <c r="C5" s="86" t="s">
        <v>98</v>
      </c>
      <c r="D5" s="85" t="s">
        <v>113</v>
      </c>
      <c r="E5" s="85" t="s">
        <v>99</v>
      </c>
      <c r="F5" s="85" t="s">
        <v>100</v>
      </c>
      <c r="G5" s="85" t="s">
        <v>101</v>
      </c>
      <c r="H5" s="40"/>
    </row>
    <row r="6" spans="2:10" x14ac:dyDescent="0.25">
      <c r="B6" s="24" t="s">
        <v>28</v>
      </c>
      <c r="C6" s="51">
        <f>C7+C10+C13+C17</f>
        <v>2381467.1100000003</v>
      </c>
      <c r="D6" s="51">
        <f>D7+D10+D13+D17</f>
        <v>3102316</v>
      </c>
      <c r="E6" s="51">
        <f>E7+E10+E13+E17</f>
        <v>3097401</v>
      </c>
      <c r="F6" s="49">
        <f>F7+F13+F17</f>
        <v>3097401</v>
      </c>
      <c r="G6" s="49">
        <f>G7+G13+G17</f>
        <v>3097401</v>
      </c>
      <c r="H6" s="55"/>
    </row>
    <row r="7" spans="2:10" x14ac:dyDescent="0.25">
      <c r="B7" s="24" t="s">
        <v>14</v>
      </c>
      <c r="C7" s="49">
        <f t="shared" ref="C7:G7" si="0">C8</f>
        <v>360976.28</v>
      </c>
      <c r="D7" s="27">
        <f t="shared" si="0"/>
        <v>115366</v>
      </c>
      <c r="E7" s="49">
        <f t="shared" si="0"/>
        <v>104241</v>
      </c>
      <c r="F7" s="49">
        <f t="shared" si="0"/>
        <v>104241</v>
      </c>
      <c r="G7" s="49">
        <f t="shared" si="0"/>
        <v>104241</v>
      </c>
      <c r="H7" s="55"/>
    </row>
    <row r="8" spans="2:10" x14ac:dyDescent="0.25">
      <c r="B8" s="12" t="s">
        <v>15</v>
      </c>
      <c r="C8" s="39">
        <v>360976.28</v>
      </c>
      <c r="D8" s="28">
        <v>115366</v>
      </c>
      <c r="E8" s="39">
        <v>104241</v>
      </c>
      <c r="F8" s="39">
        <v>104241</v>
      </c>
      <c r="G8" s="39">
        <v>104241</v>
      </c>
      <c r="H8" s="55"/>
    </row>
    <row r="9" spans="2:10" x14ac:dyDescent="0.25">
      <c r="B9" s="13" t="s">
        <v>16</v>
      </c>
      <c r="C9" s="49"/>
      <c r="D9" s="28"/>
      <c r="E9" s="49"/>
      <c r="F9" s="39" t="s">
        <v>35</v>
      </c>
      <c r="G9" s="39"/>
      <c r="H9" s="55"/>
    </row>
    <row r="10" spans="2:10" x14ac:dyDescent="0.25">
      <c r="B10" s="24" t="s">
        <v>17</v>
      </c>
      <c r="C10" s="49">
        <v>32.76</v>
      </c>
      <c r="D10" s="27">
        <v>0</v>
      </c>
      <c r="E10" s="49">
        <v>0</v>
      </c>
      <c r="F10" s="49">
        <f>E10/C10*100</f>
        <v>0</v>
      </c>
      <c r="G10" s="49">
        <v>0</v>
      </c>
      <c r="H10" s="55"/>
      <c r="J10" t="s">
        <v>35</v>
      </c>
    </row>
    <row r="11" spans="2:10" x14ac:dyDescent="0.25">
      <c r="B11" s="30" t="s">
        <v>18</v>
      </c>
      <c r="C11" s="39">
        <v>32.76</v>
      </c>
      <c r="D11" s="32">
        <v>0</v>
      </c>
      <c r="E11" s="39">
        <v>0</v>
      </c>
      <c r="F11" s="39">
        <f>E11/C11*100</f>
        <v>0</v>
      </c>
      <c r="G11" s="39">
        <v>0</v>
      </c>
      <c r="H11" s="55"/>
    </row>
    <row r="12" spans="2:10" x14ac:dyDescent="0.25">
      <c r="B12" s="30" t="s">
        <v>16</v>
      </c>
      <c r="C12" s="39"/>
      <c r="D12" s="32"/>
      <c r="E12" s="39"/>
      <c r="F12" s="39"/>
      <c r="G12" s="39"/>
      <c r="H12" s="55"/>
    </row>
    <row r="13" spans="2:10" x14ac:dyDescent="0.25">
      <c r="B13" s="24" t="s">
        <v>41</v>
      </c>
      <c r="C13" s="49">
        <v>2017840.07</v>
      </c>
      <c r="D13" s="117">
        <f>D14+D15</f>
        <v>2981950</v>
      </c>
      <c r="E13" s="49">
        <f>E14+E15</f>
        <v>2988160</v>
      </c>
      <c r="F13" s="49">
        <f>F14+F15</f>
        <v>2988160</v>
      </c>
      <c r="G13" s="49">
        <f>G14+G15</f>
        <v>2988160</v>
      </c>
      <c r="H13" s="55"/>
    </row>
    <row r="14" spans="2:10" ht="15.75" customHeight="1" x14ac:dyDescent="0.25">
      <c r="B14" s="30" t="s">
        <v>115</v>
      </c>
      <c r="C14" s="39">
        <f>C13-C15</f>
        <v>2012923.07</v>
      </c>
      <c r="D14" s="32">
        <v>2977700</v>
      </c>
      <c r="E14" s="39">
        <v>2982160</v>
      </c>
      <c r="F14" s="39">
        <v>2982160</v>
      </c>
      <c r="G14" s="39">
        <v>2982160</v>
      </c>
      <c r="H14" s="55"/>
    </row>
    <row r="15" spans="2:10" ht="15.75" customHeight="1" x14ac:dyDescent="0.25">
      <c r="B15" s="30" t="s">
        <v>116</v>
      </c>
      <c r="C15" s="39">
        <v>4917</v>
      </c>
      <c r="D15" s="32">
        <v>4250</v>
      </c>
      <c r="E15" s="39">
        <v>6000</v>
      </c>
      <c r="F15" s="39">
        <v>6000</v>
      </c>
      <c r="G15" s="39">
        <v>6000</v>
      </c>
      <c r="H15" s="55"/>
    </row>
    <row r="16" spans="2:10" ht="15.75" customHeight="1" x14ac:dyDescent="0.25">
      <c r="B16" s="30" t="s">
        <v>16</v>
      </c>
      <c r="C16" s="39"/>
      <c r="D16" s="32"/>
      <c r="E16" s="39"/>
      <c r="F16" s="39"/>
      <c r="G16" s="39"/>
      <c r="H16" s="55"/>
    </row>
    <row r="17" spans="2:10" ht="15.75" customHeight="1" x14ac:dyDescent="0.25">
      <c r="B17" s="37" t="s">
        <v>68</v>
      </c>
      <c r="C17" s="49">
        <f>C18</f>
        <v>2618</v>
      </c>
      <c r="D17" s="117">
        <v>5000</v>
      </c>
      <c r="E17" s="49">
        <v>5000</v>
      </c>
      <c r="F17" s="49">
        <v>5000</v>
      </c>
      <c r="G17" s="49">
        <v>5000</v>
      </c>
      <c r="H17" s="55"/>
    </row>
    <row r="18" spans="2:10" ht="15.75" customHeight="1" x14ac:dyDescent="0.25">
      <c r="B18" s="30" t="s">
        <v>69</v>
      </c>
      <c r="C18" s="39">
        <v>2618</v>
      </c>
      <c r="D18" s="32">
        <v>5000</v>
      </c>
      <c r="E18" s="39">
        <v>5000</v>
      </c>
      <c r="F18" s="39">
        <v>5000</v>
      </c>
      <c r="G18" s="39">
        <v>5000</v>
      </c>
      <c r="H18" s="55"/>
    </row>
    <row r="19" spans="2:10" ht="15.75" customHeight="1" x14ac:dyDescent="0.25">
      <c r="B19" s="30" t="s">
        <v>16</v>
      </c>
      <c r="C19" s="39"/>
      <c r="D19" s="28"/>
      <c r="E19" s="39"/>
      <c r="F19" s="39"/>
      <c r="G19" s="39"/>
      <c r="H19" s="55"/>
    </row>
    <row r="20" spans="2:10" x14ac:dyDescent="0.25">
      <c r="B20" s="30"/>
      <c r="C20" s="56"/>
      <c r="D20" s="32"/>
      <c r="E20" s="56"/>
      <c r="F20" s="57"/>
      <c r="G20" s="57"/>
      <c r="H20" s="55"/>
    </row>
    <row r="21" spans="2:10" x14ac:dyDescent="0.25">
      <c r="B21" s="24" t="s">
        <v>29</v>
      </c>
      <c r="C21" s="49">
        <f>C22+C25+C28+C32</f>
        <v>2379820.7999999998</v>
      </c>
      <c r="D21" s="117">
        <f>D22+D25+D28+D32</f>
        <v>3102316</v>
      </c>
      <c r="E21" s="49">
        <f>E22+E25+E28+E32</f>
        <v>3097401</v>
      </c>
      <c r="F21" s="49">
        <f>F22+F28+F32</f>
        <v>3097401</v>
      </c>
      <c r="G21" s="49">
        <f>G22+G28+G32</f>
        <v>3097401</v>
      </c>
      <c r="H21" s="55"/>
    </row>
    <row r="22" spans="2:10" x14ac:dyDescent="0.25">
      <c r="B22" s="24" t="s">
        <v>14</v>
      </c>
      <c r="C22" s="49">
        <f t="shared" ref="C22:G22" si="1">C23</f>
        <v>370244.01</v>
      </c>
      <c r="D22" s="27">
        <f t="shared" si="1"/>
        <v>115366</v>
      </c>
      <c r="E22" s="49">
        <f t="shared" si="1"/>
        <v>104241</v>
      </c>
      <c r="F22" s="49">
        <f t="shared" si="1"/>
        <v>104241</v>
      </c>
      <c r="G22" s="49">
        <f t="shared" si="1"/>
        <v>104241</v>
      </c>
      <c r="H22" s="55"/>
    </row>
    <row r="23" spans="2:10" x14ac:dyDescent="0.25">
      <c r="B23" s="12" t="s">
        <v>15</v>
      </c>
      <c r="C23" s="39">
        <v>370244.01</v>
      </c>
      <c r="D23" s="28">
        <v>115366</v>
      </c>
      <c r="E23" s="39">
        <v>104241</v>
      </c>
      <c r="F23" s="39">
        <v>104241</v>
      </c>
      <c r="G23" s="39">
        <v>104241</v>
      </c>
      <c r="H23" s="55"/>
    </row>
    <row r="24" spans="2:10" x14ac:dyDescent="0.25">
      <c r="B24" s="13" t="s">
        <v>16</v>
      </c>
      <c r="C24" s="39"/>
      <c r="D24" s="28" t="s">
        <v>35</v>
      </c>
      <c r="E24" s="39"/>
      <c r="F24" s="39"/>
      <c r="G24" s="39"/>
      <c r="H24" s="55"/>
    </row>
    <row r="25" spans="2:10" x14ac:dyDescent="0.25">
      <c r="B25" s="24" t="s">
        <v>17</v>
      </c>
      <c r="C25" s="49">
        <v>0</v>
      </c>
      <c r="D25" s="27">
        <v>0</v>
      </c>
      <c r="E25" s="49">
        <v>0</v>
      </c>
      <c r="F25" s="49">
        <v>0</v>
      </c>
      <c r="G25" s="49">
        <v>0</v>
      </c>
      <c r="H25" s="55"/>
    </row>
    <row r="26" spans="2:10" ht="15" customHeight="1" x14ac:dyDescent="0.25">
      <c r="B26" s="30" t="s">
        <v>18</v>
      </c>
      <c r="C26" s="39">
        <v>0</v>
      </c>
      <c r="D26" s="28">
        <v>0</v>
      </c>
      <c r="E26" s="39">
        <v>0</v>
      </c>
      <c r="F26" s="39">
        <v>0</v>
      </c>
      <c r="G26" s="39">
        <v>0</v>
      </c>
      <c r="H26" s="54"/>
      <c r="I26" s="18"/>
      <c r="J26" s="18"/>
    </row>
    <row r="27" spans="2:10" x14ac:dyDescent="0.25">
      <c r="B27" s="30" t="s">
        <v>16</v>
      </c>
      <c r="C27" s="39"/>
      <c r="D27" s="28" t="s">
        <v>35</v>
      </c>
      <c r="E27" s="39"/>
      <c r="F27" s="39"/>
      <c r="G27" s="39"/>
      <c r="H27" s="54"/>
      <c r="I27" s="18"/>
      <c r="J27" s="18"/>
    </row>
    <row r="28" spans="2:10" x14ac:dyDescent="0.25">
      <c r="B28" s="24" t="s">
        <v>41</v>
      </c>
      <c r="C28" s="49">
        <f>C29+C30</f>
        <v>2003211.22</v>
      </c>
      <c r="D28" s="27">
        <f>D29+D30</f>
        <v>2981950</v>
      </c>
      <c r="E28" s="49">
        <f>E29+E30</f>
        <v>2988160</v>
      </c>
      <c r="F28" s="49">
        <f>F29+F30</f>
        <v>2988160</v>
      </c>
      <c r="G28" s="49">
        <f>G29+G30</f>
        <v>2988160</v>
      </c>
      <c r="H28" s="55"/>
    </row>
    <row r="29" spans="2:10" x14ac:dyDescent="0.25">
      <c r="B29" s="30" t="s">
        <v>115</v>
      </c>
      <c r="C29" s="39">
        <v>1997819.22</v>
      </c>
      <c r="D29" s="28">
        <v>2977700</v>
      </c>
      <c r="E29" s="39">
        <v>2982160</v>
      </c>
      <c r="F29" s="39">
        <v>2982160</v>
      </c>
      <c r="G29" s="39">
        <v>2982160</v>
      </c>
      <c r="H29" s="55"/>
    </row>
    <row r="30" spans="2:10" x14ac:dyDescent="0.25">
      <c r="B30" s="30" t="s">
        <v>116</v>
      </c>
      <c r="C30" s="39">
        <v>5392</v>
      </c>
      <c r="D30" s="28">
        <v>4250</v>
      </c>
      <c r="E30" s="39">
        <v>6000</v>
      </c>
      <c r="F30" s="39">
        <v>6000</v>
      </c>
      <c r="G30" s="39">
        <v>6000</v>
      </c>
      <c r="H30" s="55"/>
    </row>
    <row r="31" spans="2:10" x14ac:dyDescent="0.25">
      <c r="B31" s="30" t="s">
        <v>16</v>
      </c>
      <c r="C31" s="49"/>
      <c r="D31" s="27" t="s">
        <v>35</v>
      </c>
      <c r="E31" s="49"/>
      <c r="F31" s="49"/>
      <c r="G31" s="49"/>
      <c r="H31" s="40"/>
    </row>
    <row r="32" spans="2:10" x14ac:dyDescent="0.25">
      <c r="B32" s="37" t="s">
        <v>68</v>
      </c>
      <c r="C32" s="49">
        <v>6365.57</v>
      </c>
      <c r="D32" s="27">
        <v>5000</v>
      </c>
      <c r="E32" s="49">
        <f>E33</f>
        <v>5000</v>
      </c>
      <c r="F32" s="49">
        <f>F33</f>
        <v>5000</v>
      </c>
      <c r="G32" s="49">
        <f>G33</f>
        <v>5000</v>
      </c>
      <c r="H32" s="40"/>
    </row>
    <row r="33" spans="2:8" x14ac:dyDescent="0.25">
      <c r="B33" s="30" t="s">
        <v>69</v>
      </c>
      <c r="C33" s="39">
        <v>6365.57</v>
      </c>
      <c r="D33" s="28">
        <v>5000</v>
      </c>
      <c r="E33" s="39">
        <v>5000</v>
      </c>
      <c r="F33" s="39">
        <v>5000</v>
      </c>
      <c r="G33" s="39">
        <v>5000</v>
      </c>
      <c r="H33" s="40"/>
    </row>
    <row r="34" spans="2:8" x14ac:dyDescent="0.25">
      <c r="B34" s="31" t="s">
        <v>16</v>
      </c>
      <c r="C34" s="39" t="s">
        <v>35</v>
      </c>
      <c r="D34" s="28" t="s">
        <v>35</v>
      </c>
      <c r="E34" s="39" t="s">
        <v>35</v>
      </c>
      <c r="F34" s="39" t="s">
        <v>35</v>
      </c>
      <c r="G34" s="39" t="s">
        <v>35</v>
      </c>
      <c r="H34" s="40"/>
    </row>
    <row r="35" spans="2:8" x14ac:dyDescent="0.25">
      <c r="C35" s="58"/>
      <c r="D35" s="40"/>
      <c r="E35" s="40"/>
      <c r="F35" s="40"/>
      <c r="G35" s="40"/>
      <c r="H35" s="40"/>
    </row>
    <row r="36" spans="2:8" x14ac:dyDescent="0.25">
      <c r="C36" s="58"/>
      <c r="D36" s="40"/>
      <c r="E36" s="40"/>
      <c r="F36" s="40"/>
      <c r="G36" s="40"/>
      <c r="H36" s="40"/>
    </row>
    <row r="37" spans="2:8" x14ac:dyDescent="0.25">
      <c r="C37" s="36"/>
    </row>
    <row r="38" spans="2:8" x14ac:dyDescent="0.25">
      <c r="C38" s="36"/>
    </row>
    <row r="39" spans="2:8" x14ac:dyDescent="0.25">
      <c r="C39" s="36"/>
    </row>
  </sheetData>
  <mergeCells count="3">
    <mergeCell ref="B2:G2"/>
    <mergeCell ref="B1:I1"/>
    <mergeCell ref="B4:G4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workbookViewId="0">
      <selection activeCell="C17" sqref="C17"/>
    </sheetView>
  </sheetViews>
  <sheetFormatPr defaultRowHeight="15" x14ac:dyDescent="0.25"/>
  <cols>
    <col min="2" max="2" width="37.7109375" customWidth="1"/>
    <col min="3" max="4" width="25.28515625" customWidth="1"/>
    <col min="5" max="5" width="22.28515625" customWidth="1"/>
    <col min="6" max="7" width="15.7109375" customWidth="1"/>
  </cols>
  <sheetData>
    <row r="1" spans="2:9" ht="18" x14ac:dyDescent="0.25">
      <c r="B1" s="11"/>
      <c r="C1" s="11"/>
      <c r="D1" s="11"/>
      <c r="E1" s="3"/>
      <c r="F1" s="3"/>
      <c r="G1" s="3"/>
    </row>
    <row r="2" spans="2:9" ht="34.15" customHeight="1" x14ac:dyDescent="0.25">
      <c r="B2" s="160" t="s">
        <v>130</v>
      </c>
      <c r="C2" s="161"/>
      <c r="D2" s="161"/>
      <c r="E2" s="161"/>
      <c r="F2" s="161"/>
      <c r="G2" s="161"/>
    </row>
    <row r="3" spans="2:9" ht="18" x14ac:dyDescent="0.25">
      <c r="B3" s="107"/>
      <c r="C3" s="11"/>
      <c r="D3" s="11"/>
      <c r="E3" s="11"/>
      <c r="F3" s="11"/>
      <c r="G3" s="11"/>
    </row>
    <row r="4" spans="2:9" ht="18" x14ac:dyDescent="0.25">
      <c r="B4" s="107"/>
      <c r="C4" s="11"/>
      <c r="D4" s="109" t="s">
        <v>10</v>
      </c>
      <c r="E4" s="109"/>
      <c r="F4" s="109"/>
      <c r="G4" s="109"/>
      <c r="H4" s="109"/>
      <c r="I4" s="109"/>
    </row>
    <row r="5" spans="2:9" ht="18" x14ac:dyDescent="0.25">
      <c r="B5" s="107"/>
      <c r="C5" s="11"/>
      <c r="D5" s="11"/>
      <c r="E5" s="11"/>
      <c r="F5" s="11"/>
      <c r="G5" s="11"/>
    </row>
    <row r="6" spans="2:9" ht="15.6" customHeight="1" x14ac:dyDescent="0.25">
      <c r="B6" s="107"/>
      <c r="C6" s="159" t="s">
        <v>132</v>
      </c>
      <c r="D6" s="159"/>
      <c r="E6" s="109"/>
      <c r="F6" s="109"/>
      <c r="G6" s="109"/>
      <c r="H6" s="109"/>
    </row>
    <row r="7" spans="2:9" ht="15.6" customHeight="1" x14ac:dyDescent="0.25">
      <c r="B7" s="107"/>
      <c r="C7" s="108"/>
      <c r="D7" s="108"/>
      <c r="E7" s="109"/>
      <c r="F7" s="109"/>
      <c r="G7" s="109"/>
      <c r="H7" s="109"/>
    </row>
    <row r="8" spans="2:9" ht="15.6" customHeight="1" x14ac:dyDescent="0.25">
      <c r="B8" s="107"/>
      <c r="C8" s="159" t="s">
        <v>27</v>
      </c>
      <c r="D8" s="159"/>
      <c r="E8" s="159"/>
      <c r="F8" s="109"/>
      <c r="G8" s="109"/>
      <c r="H8" s="109"/>
    </row>
    <row r="9" spans="2:9" ht="15.6" customHeight="1" x14ac:dyDescent="0.25">
      <c r="B9" s="107"/>
      <c r="C9" s="108"/>
      <c r="D9" s="108"/>
      <c r="E9" s="109"/>
      <c r="F9" s="109"/>
      <c r="G9" s="109"/>
      <c r="H9" s="109"/>
    </row>
    <row r="10" spans="2:9" ht="15.75" customHeight="1" x14ac:dyDescent="0.25">
      <c r="B10" s="126" t="s">
        <v>35</v>
      </c>
      <c r="C10" s="126"/>
      <c r="D10" s="126"/>
      <c r="E10" s="126"/>
      <c r="F10" s="126"/>
      <c r="G10" s="126"/>
    </row>
    <row r="11" spans="2:9" ht="25.5" x14ac:dyDescent="0.25">
      <c r="B11" s="87" t="s">
        <v>112</v>
      </c>
      <c r="C11" s="86" t="s">
        <v>98</v>
      </c>
      <c r="D11" s="85" t="s">
        <v>113</v>
      </c>
      <c r="E11" s="85" t="s">
        <v>99</v>
      </c>
      <c r="F11" s="85" t="s">
        <v>100</v>
      </c>
      <c r="G11" s="85" t="s">
        <v>101</v>
      </c>
    </row>
    <row r="12" spans="2:9" ht="15.75" customHeight="1" x14ac:dyDescent="0.25">
      <c r="B12" s="4" t="s">
        <v>29</v>
      </c>
      <c r="C12" s="49">
        <f t="shared" ref="C12:E13" si="0">C13</f>
        <v>2379820.7999999998</v>
      </c>
      <c r="D12" s="27">
        <f t="shared" si="0"/>
        <v>3102316</v>
      </c>
      <c r="E12" s="49">
        <f t="shared" si="0"/>
        <v>3097401</v>
      </c>
      <c r="F12" s="49">
        <f>F13</f>
        <v>3097401</v>
      </c>
      <c r="G12" s="49">
        <f>G13</f>
        <v>3097401</v>
      </c>
      <c r="H12" s="36"/>
    </row>
    <row r="13" spans="2:9" ht="15.75" customHeight="1" x14ac:dyDescent="0.25">
      <c r="B13" s="4" t="s">
        <v>42</v>
      </c>
      <c r="C13" s="49">
        <f t="shared" si="0"/>
        <v>2379820.7999999998</v>
      </c>
      <c r="D13" s="27">
        <f t="shared" si="0"/>
        <v>3102316</v>
      </c>
      <c r="E13" s="49">
        <f t="shared" si="0"/>
        <v>3097401</v>
      </c>
      <c r="F13" s="49">
        <f>F14</f>
        <v>3097401</v>
      </c>
      <c r="G13" s="49">
        <f>G14</f>
        <v>3097401</v>
      </c>
      <c r="H13" s="36"/>
    </row>
    <row r="14" spans="2:9" x14ac:dyDescent="0.25">
      <c r="B14" s="10" t="s">
        <v>47</v>
      </c>
      <c r="C14" s="39">
        <v>2379820.7999999998</v>
      </c>
      <c r="D14" s="28">
        <v>3102316</v>
      </c>
      <c r="E14" s="39">
        <v>3097401</v>
      </c>
      <c r="F14" s="39">
        <v>3097401</v>
      </c>
      <c r="G14" s="39">
        <v>3097401</v>
      </c>
      <c r="H14" s="36"/>
    </row>
    <row r="15" spans="2:9" x14ac:dyDescent="0.25">
      <c r="B15" s="9" t="s">
        <v>12</v>
      </c>
      <c r="C15" s="28"/>
      <c r="D15" s="28"/>
      <c r="E15" s="39"/>
      <c r="F15" s="39"/>
      <c r="G15" s="39"/>
      <c r="H15" s="36"/>
    </row>
    <row r="16" spans="2:9" x14ac:dyDescent="0.25">
      <c r="C16" s="36"/>
      <c r="D16" s="36"/>
      <c r="E16" s="36"/>
      <c r="F16" s="36"/>
      <c r="G16" s="36"/>
      <c r="H16" s="36"/>
    </row>
    <row r="17" spans="2:7" x14ac:dyDescent="0.25">
      <c r="B17" s="18"/>
      <c r="C17" s="18"/>
      <c r="D17" s="18"/>
      <c r="E17" s="18"/>
      <c r="F17" s="18"/>
      <c r="G17" s="18"/>
    </row>
    <row r="18" spans="2:7" x14ac:dyDescent="0.25">
      <c r="B18" s="18"/>
      <c r="C18" s="18"/>
      <c r="D18" s="18"/>
      <c r="E18" s="18"/>
      <c r="F18" s="18"/>
      <c r="G18" s="18"/>
    </row>
    <row r="19" spans="2:7" x14ac:dyDescent="0.25">
      <c r="B19" s="18"/>
      <c r="C19" s="18"/>
      <c r="D19" s="18"/>
      <c r="E19" s="18"/>
      <c r="F19" s="18"/>
      <c r="G19" s="18"/>
    </row>
  </sheetData>
  <mergeCells count="4">
    <mergeCell ref="B10:G10"/>
    <mergeCell ref="B2:G2"/>
    <mergeCell ref="C6:D6"/>
    <mergeCell ref="C8:E8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4"/>
  <sheetViews>
    <sheetView tabSelected="1" zoomScaleNormal="100" workbookViewId="0">
      <selection activeCell="E86" sqref="E8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39" customWidth="1"/>
    <col min="6" max="6" width="21.42578125" customWidth="1"/>
    <col min="7" max="7" width="19.7109375" customWidth="1"/>
    <col min="8" max="8" width="18.5703125" customWidth="1"/>
    <col min="9" max="9" width="21" customWidth="1"/>
    <col min="10" max="10" width="16.85546875" customWidth="1"/>
    <col min="11" max="11" width="24.28515625" customWidth="1"/>
  </cols>
  <sheetData>
    <row r="2" spans="2:11" ht="29.45" customHeight="1" x14ac:dyDescent="0.25">
      <c r="E2" s="176" t="s">
        <v>130</v>
      </c>
      <c r="F2" s="177"/>
      <c r="G2" s="177"/>
      <c r="H2" s="177"/>
    </row>
    <row r="3" spans="2:11" ht="18" x14ac:dyDescent="0.25">
      <c r="B3" s="2"/>
      <c r="C3" s="2"/>
      <c r="D3" s="2"/>
      <c r="E3" s="2"/>
      <c r="F3" s="11"/>
      <c r="G3" s="11"/>
      <c r="H3" s="2"/>
      <c r="I3" s="2"/>
      <c r="J3" s="3"/>
      <c r="K3" s="3"/>
    </row>
    <row r="4" spans="2:11" ht="18" customHeight="1" x14ac:dyDescent="0.25">
      <c r="B4" s="126" t="s">
        <v>9</v>
      </c>
      <c r="C4" s="126"/>
      <c r="D4" s="126"/>
      <c r="E4" s="126"/>
      <c r="F4" s="126"/>
      <c r="G4" s="126"/>
      <c r="H4" s="126"/>
      <c r="I4" s="126"/>
      <c r="J4" s="126"/>
      <c r="K4" s="15"/>
    </row>
    <row r="5" spans="2:11" ht="18" x14ac:dyDescent="0.25">
      <c r="B5" s="22"/>
      <c r="C5" s="22"/>
      <c r="D5" s="22"/>
      <c r="E5" s="22"/>
      <c r="F5" s="42"/>
      <c r="G5" s="42"/>
      <c r="H5" s="22"/>
      <c r="I5" s="22"/>
      <c r="J5" s="23"/>
      <c r="K5" s="3"/>
    </row>
    <row r="6" spans="2:11" ht="15.75" x14ac:dyDescent="0.25">
      <c r="B6" s="171" t="s">
        <v>33</v>
      </c>
      <c r="C6" s="171"/>
      <c r="D6" s="171"/>
      <c r="E6" s="171"/>
      <c r="F6" s="171"/>
      <c r="G6" s="171"/>
      <c r="H6" s="171"/>
      <c r="I6" s="171"/>
      <c r="J6" s="171"/>
    </row>
    <row r="7" spans="2:11" ht="18" x14ac:dyDescent="0.25">
      <c r="B7" s="22"/>
      <c r="C7" s="22"/>
      <c r="D7" s="22"/>
      <c r="E7" s="22"/>
      <c r="F7" s="42"/>
      <c r="G7" s="42"/>
      <c r="H7" s="22"/>
      <c r="I7" s="22"/>
      <c r="J7" s="23"/>
    </row>
    <row r="8" spans="2:11" ht="25.5" x14ac:dyDescent="0.25">
      <c r="B8" s="172" t="s">
        <v>112</v>
      </c>
      <c r="C8" s="173"/>
      <c r="D8" s="173"/>
      <c r="E8" s="174"/>
      <c r="F8" s="110" t="s">
        <v>98</v>
      </c>
      <c r="G8" s="47" t="s">
        <v>113</v>
      </c>
      <c r="H8" s="47" t="s">
        <v>99</v>
      </c>
      <c r="I8" s="47" t="s">
        <v>100</v>
      </c>
      <c r="J8" s="47" t="s">
        <v>101</v>
      </c>
    </row>
    <row r="9" spans="2:11" ht="30" customHeight="1" x14ac:dyDescent="0.25">
      <c r="B9" s="163">
        <v>49807</v>
      </c>
      <c r="C9" s="164"/>
      <c r="D9" s="165"/>
      <c r="E9" s="101" t="s">
        <v>78</v>
      </c>
      <c r="F9" s="27">
        <f t="shared" ref="F9:J10" si="0">F10</f>
        <v>2379820.7999999998</v>
      </c>
      <c r="G9" s="114">
        <f t="shared" si="0"/>
        <v>3102316</v>
      </c>
      <c r="H9" s="27">
        <f t="shared" si="0"/>
        <v>3097401</v>
      </c>
      <c r="I9" s="27">
        <f t="shared" si="0"/>
        <v>3097401</v>
      </c>
      <c r="J9" s="27">
        <f t="shared" si="0"/>
        <v>3097401</v>
      </c>
      <c r="K9" s="52"/>
    </row>
    <row r="10" spans="2:11" ht="30" customHeight="1" x14ac:dyDescent="0.25">
      <c r="B10" s="163" t="s">
        <v>80</v>
      </c>
      <c r="C10" s="164"/>
      <c r="D10" s="165"/>
      <c r="E10" s="53" t="s">
        <v>79</v>
      </c>
      <c r="F10" s="27">
        <f>F16+F30+F105+F121</f>
        <v>2379820.7999999998</v>
      </c>
      <c r="G10" s="114">
        <f t="shared" si="0"/>
        <v>3102316</v>
      </c>
      <c r="H10" s="27">
        <f t="shared" si="0"/>
        <v>3097401</v>
      </c>
      <c r="I10" s="27">
        <f t="shared" si="0"/>
        <v>3097401</v>
      </c>
      <c r="J10" s="27">
        <f t="shared" si="0"/>
        <v>3097401</v>
      </c>
      <c r="K10" s="52"/>
    </row>
    <row r="11" spans="2:11" ht="34.9" customHeight="1" x14ac:dyDescent="0.25">
      <c r="B11" s="163" t="s">
        <v>84</v>
      </c>
      <c r="C11" s="164"/>
      <c r="D11" s="165"/>
      <c r="E11" s="101" t="s">
        <v>82</v>
      </c>
      <c r="F11" s="27">
        <f>F12+F13+F14</f>
        <v>2379820.7999999998</v>
      </c>
      <c r="G11" s="114">
        <f>G16+G30+G105+G121</f>
        <v>3102316</v>
      </c>
      <c r="H11" s="27">
        <f>H16+H30+H105+H121</f>
        <v>3097401</v>
      </c>
      <c r="I11" s="27">
        <f>I16+I30+I105+I121</f>
        <v>3097401</v>
      </c>
      <c r="J11" s="27">
        <f>J16+J30+J105+J121</f>
        <v>3097401</v>
      </c>
      <c r="K11" s="52"/>
    </row>
    <row r="12" spans="2:11" ht="25.9" customHeight="1" x14ac:dyDescent="0.25">
      <c r="B12" s="104">
        <v>1</v>
      </c>
      <c r="C12" s="97"/>
      <c r="D12" s="101"/>
      <c r="E12" s="25" t="s">
        <v>119</v>
      </c>
      <c r="F12" s="111">
        <v>370244.01</v>
      </c>
      <c r="G12" s="115">
        <v>115366</v>
      </c>
      <c r="H12" s="111">
        <v>104241</v>
      </c>
      <c r="I12" s="111">
        <v>104241</v>
      </c>
      <c r="J12" s="111">
        <v>104241</v>
      </c>
      <c r="K12" s="52"/>
    </row>
    <row r="13" spans="2:11" ht="22.15" customHeight="1" x14ac:dyDescent="0.25">
      <c r="B13" s="104">
        <v>5</v>
      </c>
      <c r="C13" s="97"/>
      <c r="D13" s="101"/>
      <c r="E13" s="98" t="s">
        <v>127</v>
      </c>
      <c r="F13" s="28">
        <v>2003211.22</v>
      </c>
      <c r="G13" s="115">
        <v>2981950</v>
      </c>
      <c r="H13" s="111">
        <v>2988160</v>
      </c>
      <c r="I13" s="111">
        <v>2988160</v>
      </c>
      <c r="J13" s="111">
        <v>2988160</v>
      </c>
      <c r="K13" s="52"/>
    </row>
    <row r="14" spans="2:11" ht="21" customHeight="1" x14ac:dyDescent="0.25">
      <c r="B14" s="104">
        <v>6</v>
      </c>
      <c r="C14" s="97" t="s">
        <v>35</v>
      </c>
      <c r="D14" s="101"/>
      <c r="E14" s="98" t="s">
        <v>128</v>
      </c>
      <c r="F14" s="28">
        <v>6365.57</v>
      </c>
      <c r="G14" s="115">
        <v>5000</v>
      </c>
      <c r="H14" s="28">
        <v>5000</v>
      </c>
      <c r="I14" s="28">
        <v>5000</v>
      </c>
      <c r="J14" s="28">
        <v>5000</v>
      </c>
      <c r="K14" s="52"/>
    </row>
    <row r="15" spans="2:11" ht="13.15" customHeight="1" x14ac:dyDescent="0.25">
      <c r="B15" s="99" t="s">
        <v>16</v>
      </c>
      <c r="C15" s="100"/>
      <c r="D15" s="101"/>
      <c r="E15" s="101"/>
      <c r="F15" s="27"/>
      <c r="G15" s="114"/>
      <c r="H15" s="27"/>
      <c r="I15" s="27"/>
      <c r="J15" s="27"/>
      <c r="K15" s="52"/>
    </row>
    <row r="16" spans="2:11" ht="30" customHeight="1" x14ac:dyDescent="0.25">
      <c r="B16" s="163" t="s">
        <v>83</v>
      </c>
      <c r="C16" s="164"/>
      <c r="D16" s="165"/>
      <c r="E16" s="101" t="s">
        <v>81</v>
      </c>
      <c r="F16" s="27">
        <f>F17+F23</f>
        <v>80808.19</v>
      </c>
      <c r="G16" s="114">
        <f>G17+G23</f>
        <v>79071</v>
      </c>
      <c r="H16" s="27">
        <f>H17+H23</f>
        <v>81271</v>
      </c>
      <c r="I16" s="27">
        <f>I17+I23</f>
        <v>81271</v>
      </c>
      <c r="J16" s="27">
        <f>J17+J23</f>
        <v>81271</v>
      </c>
      <c r="K16" s="52"/>
    </row>
    <row r="17" spans="2:11" ht="30" customHeight="1" x14ac:dyDescent="0.25">
      <c r="B17" s="163" t="s">
        <v>74</v>
      </c>
      <c r="C17" s="164"/>
      <c r="D17" s="165"/>
      <c r="E17" s="101" t="s">
        <v>48</v>
      </c>
      <c r="F17" s="27">
        <f>F18</f>
        <v>56864.2</v>
      </c>
      <c r="G17" s="114">
        <v>70271</v>
      </c>
      <c r="H17" s="27">
        <v>72271</v>
      </c>
      <c r="I17" s="27">
        <f>I18</f>
        <v>72271</v>
      </c>
      <c r="J17" s="27">
        <v>72271</v>
      </c>
      <c r="K17" s="52"/>
    </row>
    <row r="18" spans="2:11" ht="30" customHeight="1" x14ac:dyDescent="0.25">
      <c r="B18" s="168" t="s">
        <v>45</v>
      </c>
      <c r="C18" s="169"/>
      <c r="D18" s="170"/>
      <c r="E18" s="24" t="s">
        <v>119</v>
      </c>
      <c r="F18" s="27">
        <f>F20</f>
        <v>56864.2</v>
      </c>
      <c r="G18" s="114">
        <v>70271</v>
      </c>
      <c r="H18" s="27">
        <v>72271</v>
      </c>
      <c r="I18" s="27">
        <f>I20</f>
        <v>72271</v>
      </c>
      <c r="J18" s="27">
        <v>72271</v>
      </c>
      <c r="K18" s="52"/>
    </row>
    <row r="19" spans="2:11" ht="14.45" customHeight="1" x14ac:dyDescent="0.25">
      <c r="B19" s="91">
        <v>3</v>
      </c>
      <c r="C19" s="102"/>
      <c r="D19" s="103"/>
      <c r="E19" s="24" t="s">
        <v>117</v>
      </c>
      <c r="F19" s="27">
        <f>F20</f>
        <v>56864.2</v>
      </c>
      <c r="G19" s="114">
        <v>70271</v>
      </c>
      <c r="H19" s="27">
        <v>72271</v>
      </c>
      <c r="I19" s="27">
        <v>72271</v>
      </c>
      <c r="J19" s="27">
        <v>72271</v>
      </c>
      <c r="K19" s="52"/>
    </row>
    <row r="20" spans="2:11" x14ac:dyDescent="0.25">
      <c r="B20" s="33"/>
      <c r="C20" s="34">
        <v>32</v>
      </c>
      <c r="D20" s="35"/>
      <c r="E20" s="25" t="s">
        <v>43</v>
      </c>
      <c r="F20" s="28">
        <v>56864.2</v>
      </c>
      <c r="G20" s="115">
        <v>70721</v>
      </c>
      <c r="H20" s="28">
        <v>72271</v>
      </c>
      <c r="I20" s="28">
        <v>72271</v>
      </c>
      <c r="J20" s="28">
        <v>72271</v>
      </c>
      <c r="K20" s="52"/>
    </row>
    <row r="21" spans="2:11" x14ac:dyDescent="0.25">
      <c r="B21" s="33"/>
      <c r="C21" s="34">
        <v>34</v>
      </c>
      <c r="D21" s="35"/>
      <c r="E21" s="25" t="s">
        <v>44</v>
      </c>
      <c r="F21" s="28">
        <v>0</v>
      </c>
      <c r="G21" s="115">
        <v>0</v>
      </c>
      <c r="H21" s="28">
        <v>0</v>
      </c>
      <c r="I21" s="28">
        <v>0</v>
      </c>
      <c r="J21" s="28">
        <v>0</v>
      </c>
      <c r="K21" s="52"/>
    </row>
    <row r="22" spans="2:11" ht="15" customHeight="1" x14ac:dyDescent="0.25">
      <c r="B22" s="33" t="s">
        <v>16</v>
      </c>
      <c r="C22" s="34"/>
      <c r="D22" s="35"/>
      <c r="E22" s="25"/>
      <c r="F22" s="28"/>
      <c r="G22" s="115"/>
      <c r="H22" s="28"/>
      <c r="I22" s="28"/>
      <c r="J22" s="28"/>
      <c r="K22" s="52"/>
    </row>
    <row r="23" spans="2:11" ht="27.6" customHeight="1" x14ac:dyDescent="0.25">
      <c r="B23" s="168" t="s">
        <v>75</v>
      </c>
      <c r="C23" s="169"/>
      <c r="D23" s="170"/>
      <c r="E23" s="24" t="s">
        <v>49</v>
      </c>
      <c r="F23" s="27">
        <f>F24</f>
        <v>23943.99</v>
      </c>
      <c r="G23" s="114">
        <f>G24</f>
        <v>8800</v>
      </c>
      <c r="H23" s="27">
        <f>H24</f>
        <v>9000</v>
      </c>
      <c r="I23" s="27">
        <f>I24</f>
        <v>9000</v>
      </c>
      <c r="J23" s="27">
        <f>J24</f>
        <v>9000</v>
      </c>
      <c r="K23" s="52"/>
    </row>
    <row r="24" spans="2:11" ht="26.45" customHeight="1" x14ac:dyDescent="0.25">
      <c r="B24" s="168" t="s">
        <v>45</v>
      </c>
      <c r="C24" s="169"/>
      <c r="D24" s="170"/>
      <c r="E24" s="24" t="s">
        <v>119</v>
      </c>
      <c r="F24" s="27">
        <f>F26+F28</f>
        <v>23943.99</v>
      </c>
      <c r="G24" s="114">
        <f>G25+G27</f>
        <v>8800</v>
      </c>
      <c r="H24" s="27">
        <v>9000</v>
      </c>
      <c r="I24" s="27">
        <f>I26+I28</f>
        <v>9000</v>
      </c>
      <c r="J24" s="27">
        <f>J27</f>
        <v>9000</v>
      </c>
      <c r="K24" s="52"/>
    </row>
    <row r="25" spans="2:11" ht="22.9" customHeight="1" x14ac:dyDescent="0.25">
      <c r="B25" s="91">
        <v>3</v>
      </c>
      <c r="C25" s="102"/>
      <c r="D25" s="103"/>
      <c r="E25" s="24" t="s">
        <v>117</v>
      </c>
      <c r="F25" s="27">
        <f>F26</f>
        <v>4087.45</v>
      </c>
      <c r="G25" s="114">
        <v>0</v>
      </c>
      <c r="H25" s="27">
        <v>0</v>
      </c>
      <c r="I25" s="27">
        <v>0</v>
      </c>
      <c r="J25" s="27">
        <v>0</v>
      </c>
      <c r="K25" s="52"/>
    </row>
    <row r="26" spans="2:11" ht="25.9" customHeight="1" x14ac:dyDescent="0.25">
      <c r="B26" s="33"/>
      <c r="C26" s="34">
        <v>32</v>
      </c>
      <c r="D26" s="35"/>
      <c r="E26" s="25" t="s">
        <v>43</v>
      </c>
      <c r="F26" s="28">
        <v>4087.45</v>
      </c>
      <c r="G26" s="115">
        <v>0</v>
      </c>
      <c r="H26" s="28">
        <v>0</v>
      </c>
      <c r="I26" s="28">
        <v>0</v>
      </c>
      <c r="J26" s="28">
        <v>0</v>
      </c>
      <c r="K26" s="52"/>
    </row>
    <row r="27" spans="2:11" ht="25.9" customHeight="1" x14ac:dyDescent="0.25">
      <c r="B27" s="91">
        <v>4</v>
      </c>
      <c r="C27" s="102"/>
      <c r="D27" s="103"/>
      <c r="E27" s="101" t="s">
        <v>118</v>
      </c>
      <c r="F27" s="27">
        <v>19856.54</v>
      </c>
      <c r="G27" s="114">
        <v>8800</v>
      </c>
      <c r="H27" s="27">
        <v>9000</v>
      </c>
      <c r="I27" s="27">
        <v>9000</v>
      </c>
      <c r="J27" s="27">
        <v>9000</v>
      </c>
      <c r="K27" s="52"/>
    </row>
    <row r="28" spans="2:11" ht="25.9" customHeight="1" x14ac:dyDescent="0.25">
      <c r="B28" s="33" t="s">
        <v>35</v>
      </c>
      <c r="C28" s="34">
        <v>42</v>
      </c>
      <c r="D28" s="35"/>
      <c r="E28" s="25" t="s">
        <v>39</v>
      </c>
      <c r="F28" s="28">
        <v>19856.54</v>
      </c>
      <c r="G28" s="115">
        <v>8800</v>
      </c>
      <c r="H28" s="28">
        <v>9000</v>
      </c>
      <c r="I28" s="28">
        <v>9000</v>
      </c>
      <c r="J28" s="28">
        <v>9000</v>
      </c>
      <c r="K28" s="52"/>
    </row>
    <row r="29" spans="2:11" x14ac:dyDescent="0.25">
      <c r="B29" s="33" t="s">
        <v>16</v>
      </c>
      <c r="C29" s="34"/>
      <c r="D29" s="35"/>
      <c r="E29" s="25"/>
      <c r="F29" s="28"/>
      <c r="G29" s="115"/>
      <c r="H29" s="28"/>
      <c r="I29" s="28"/>
      <c r="J29" s="28"/>
      <c r="K29" s="52"/>
    </row>
    <row r="30" spans="2:11" ht="27" customHeight="1" x14ac:dyDescent="0.25">
      <c r="B30" s="168" t="s">
        <v>50</v>
      </c>
      <c r="C30" s="169"/>
      <c r="D30" s="170"/>
      <c r="E30" s="24" t="s">
        <v>51</v>
      </c>
      <c r="F30" s="27">
        <v>550928.46</v>
      </c>
      <c r="G30" s="114">
        <f>G31+G57+G62+G67+G72+G77+G84+G90+G100</f>
        <v>566245</v>
      </c>
      <c r="H30" s="27">
        <f>H31+H57+H62+H67+H72+H77+H84+H90+H100</f>
        <v>564530</v>
      </c>
      <c r="I30" s="27">
        <f>I31+I57+I62+I67+I72+I77+I84+I90+I100</f>
        <v>564530</v>
      </c>
      <c r="J30" s="27">
        <v>564530</v>
      </c>
      <c r="K30" s="52"/>
    </row>
    <row r="31" spans="2:11" ht="26.45" customHeight="1" x14ac:dyDescent="0.25">
      <c r="B31" s="168" t="s">
        <v>52</v>
      </c>
      <c r="C31" s="169"/>
      <c r="D31" s="170"/>
      <c r="E31" s="24" t="s">
        <v>76</v>
      </c>
      <c r="F31" s="27">
        <f>F32+F36+F40+F49+F53</f>
        <v>283587.94</v>
      </c>
      <c r="G31" s="114">
        <f>G32+G36+G40+G49+G53</f>
        <v>164350</v>
      </c>
      <c r="H31" s="27">
        <f>H32+H40+H49+H53</f>
        <v>170560</v>
      </c>
      <c r="I31" s="27">
        <v>170560</v>
      </c>
      <c r="J31" s="27">
        <v>170560</v>
      </c>
      <c r="K31" s="52"/>
    </row>
    <row r="32" spans="2:11" ht="17.45" customHeight="1" x14ac:dyDescent="0.25">
      <c r="B32" s="168" t="s">
        <v>45</v>
      </c>
      <c r="C32" s="169"/>
      <c r="D32" s="170"/>
      <c r="E32" s="24" t="s">
        <v>119</v>
      </c>
      <c r="F32" s="27">
        <f>F34</f>
        <v>5331.77</v>
      </c>
      <c r="G32" s="114">
        <v>8400</v>
      </c>
      <c r="H32" s="27">
        <f>H33</f>
        <v>8400</v>
      </c>
      <c r="I32" s="27">
        <f>I34</f>
        <v>8400</v>
      </c>
      <c r="J32" s="27">
        <f>J33</f>
        <v>8400</v>
      </c>
      <c r="K32" s="52"/>
    </row>
    <row r="33" spans="2:11" ht="17.45" customHeight="1" x14ac:dyDescent="0.25">
      <c r="B33" s="92">
        <v>3</v>
      </c>
      <c r="C33" s="102"/>
      <c r="D33" s="103"/>
      <c r="E33" s="24" t="s">
        <v>117</v>
      </c>
      <c r="F33" s="27">
        <f>F34</f>
        <v>5331.77</v>
      </c>
      <c r="G33" s="114">
        <v>8400</v>
      </c>
      <c r="H33" s="27">
        <f>H34</f>
        <v>8400</v>
      </c>
      <c r="I33" s="27">
        <f>I34</f>
        <v>8400</v>
      </c>
      <c r="J33" s="27">
        <f>J34</f>
        <v>8400</v>
      </c>
      <c r="K33" s="52"/>
    </row>
    <row r="34" spans="2:11" x14ac:dyDescent="0.25">
      <c r="B34" s="33"/>
      <c r="C34" s="34">
        <v>32</v>
      </c>
      <c r="D34" s="35"/>
      <c r="E34" s="25" t="s">
        <v>43</v>
      </c>
      <c r="F34" s="28">
        <v>5331.77</v>
      </c>
      <c r="G34" s="115">
        <v>8400</v>
      </c>
      <c r="H34" s="28">
        <v>8400</v>
      </c>
      <c r="I34" s="28">
        <v>8400</v>
      </c>
      <c r="J34" s="28">
        <v>8400</v>
      </c>
      <c r="K34" s="52"/>
    </row>
    <row r="35" spans="2:11" x14ac:dyDescent="0.25">
      <c r="B35" s="33" t="s">
        <v>16</v>
      </c>
      <c r="C35" s="34"/>
      <c r="D35" s="35" t="s">
        <v>35</v>
      </c>
      <c r="E35" s="25" t="s">
        <v>35</v>
      </c>
      <c r="F35" s="28" t="s">
        <v>35</v>
      </c>
      <c r="G35" s="115"/>
      <c r="H35" s="28" t="s">
        <v>35</v>
      </c>
      <c r="I35" s="28" t="s">
        <v>35</v>
      </c>
      <c r="J35" s="28" t="s">
        <v>35</v>
      </c>
      <c r="K35" s="52"/>
    </row>
    <row r="36" spans="2:11" ht="14.45" customHeight="1" x14ac:dyDescent="0.25">
      <c r="B36" s="163" t="s">
        <v>56</v>
      </c>
      <c r="C36" s="164"/>
      <c r="D36" s="165"/>
      <c r="E36" s="101" t="s">
        <v>90</v>
      </c>
      <c r="F36" s="27">
        <v>0</v>
      </c>
      <c r="G36" s="114">
        <v>0</v>
      </c>
      <c r="H36" s="27">
        <v>0</v>
      </c>
      <c r="I36" s="27">
        <v>0</v>
      </c>
      <c r="J36" s="27">
        <v>0</v>
      </c>
      <c r="K36" s="52"/>
    </row>
    <row r="37" spans="2:11" ht="14.45" customHeight="1" x14ac:dyDescent="0.25">
      <c r="B37" s="93">
        <v>3</v>
      </c>
      <c r="C37" s="100"/>
      <c r="D37" s="101"/>
      <c r="E37" s="24" t="s">
        <v>117</v>
      </c>
      <c r="F37" s="27">
        <v>0</v>
      </c>
      <c r="G37" s="114">
        <v>0</v>
      </c>
      <c r="H37" s="27">
        <v>0</v>
      </c>
      <c r="I37" s="27">
        <v>0</v>
      </c>
      <c r="J37" s="27">
        <v>0</v>
      </c>
      <c r="K37" s="52"/>
    </row>
    <row r="38" spans="2:11" ht="14.45" customHeight="1" x14ac:dyDescent="0.25">
      <c r="B38" s="96"/>
      <c r="C38" s="97">
        <v>32</v>
      </c>
      <c r="D38" s="98"/>
      <c r="E38" s="25" t="s">
        <v>43</v>
      </c>
      <c r="F38" s="28">
        <v>0</v>
      </c>
      <c r="G38" s="115">
        <v>0</v>
      </c>
      <c r="H38" s="28">
        <v>0</v>
      </c>
      <c r="I38" s="28">
        <v>0</v>
      </c>
      <c r="J38" s="28">
        <v>0</v>
      </c>
      <c r="K38" s="52"/>
    </row>
    <row r="39" spans="2:11" ht="14.45" customHeight="1" x14ac:dyDescent="0.25">
      <c r="B39" s="33" t="s">
        <v>16</v>
      </c>
      <c r="C39" s="102"/>
      <c r="D39" s="103"/>
      <c r="E39" s="101"/>
      <c r="F39" s="28"/>
      <c r="G39" s="115"/>
      <c r="H39" s="28"/>
      <c r="I39" s="28"/>
      <c r="J39" s="28"/>
      <c r="K39" s="52"/>
    </row>
    <row r="40" spans="2:11" ht="14.45" customHeight="1" x14ac:dyDescent="0.25">
      <c r="B40" s="163" t="s">
        <v>120</v>
      </c>
      <c r="C40" s="164"/>
      <c r="D40" s="165"/>
      <c r="E40" s="101" t="s">
        <v>121</v>
      </c>
      <c r="F40" s="27">
        <v>266498.59999999998</v>
      </c>
      <c r="G40" s="114">
        <f>G41</f>
        <v>146700</v>
      </c>
      <c r="H40" s="27">
        <f>H41+H46</f>
        <v>151160</v>
      </c>
      <c r="I40" s="27">
        <v>151160</v>
      </c>
      <c r="J40" s="27">
        <v>151160</v>
      </c>
      <c r="K40" s="52"/>
    </row>
    <row r="41" spans="2:11" ht="14.45" customHeight="1" x14ac:dyDescent="0.25">
      <c r="B41" s="93">
        <v>3</v>
      </c>
      <c r="C41" s="100"/>
      <c r="D41" s="101"/>
      <c r="E41" s="24" t="s">
        <v>117</v>
      </c>
      <c r="F41" s="27">
        <f>F42+F43+F44</f>
        <v>266498.59999999998</v>
      </c>
      <c r="G41" s="114">
        <f>G42+G43+G44</f>
        <v>146700</v>
      </c>
      <c r="H41" s="27">
        <f>H42+H43+H44+H45</f>
        <v>151060</v>
      </c>
      <c r="I41" s="27">
        <v>151060</v>
      </c>
      <c r="J41" s="27">
        <v>15060</v>
      </c>
      <c r="K41" s="52"/>
    </row>
    <row r="42" spans="2:11" ht="14.45" customHeight="1" x14ac:dyDescent="0.25">
      <c r="B42" s="99"/>
      <c r="C42" s="97">
        <v>31</v>
      </c>
      <c r="D42" s="98"/>
      <c r="E42" s="98" t="s">
        <v>5</v>
      </c>
      <c r="F42" s="28">
        <v>132813.49</v>
      </c>
      <c r="G42" s="115">
        <v>0</v>
      </c>
      <c r="H42" s="28">
        <v>0</v>
      </c>
      <c r="I42" s="28">
        <v>0</v>
      </c>
      <c r="J42" s="28">
        <v>0</v>
      </c>
      <c r="K42" s="52"/>
    </row>
    <row r="43" spans="2:11" ht="14.45" customHeight="1" x14ac:dyDescent="0.25">
      <c r="B43" s="99"/>
      <c r="C43" s="97">
        <v>32</v>
      </c>
      <c r="D43" s="98"/>
      <c r="E43" s="25" t="s">
        <v>43</v>
      </c>
      <c r="F43" s="28">
        <v>132787.84</v>
      </c>
      <c r="G43" s="115">
        <v>146000</v>
      </c>
      <c r="H43" s="28">
        <v>151000</v>
      </c>
      <c r="I43" s="28">
        <v>151000</v>
      </c>
      <c r="J43" s="28">
        <v>151000</v>
      </c>
      <c r="K43" s="52"/>
    </row>
    <row r="44" spans="2:11" ht="14.45" customHeight="1" x14ac:dyDescent="0.25">
      <c r="B44" s="96"/>
      <c r="C44" s="97">
        <v>34</v>
      </c>
      <c r="D44" s="98"/>
      <c r="E44" s="25" t="s">
        <v>44</v>
      </c>
      <c r="F44" s="28">
        <v>897.27</v>
      </c>
      <c r="G44" s="115">
        <v>700</v>
      </c>
      <c r="H44" s="28">
        <v>0</v>
      </c>
      <c r="I44" s="28">
        <v>0</v>
      </c>
      <c r="J44" s="28">
        <v>0</v>
      </c>
      <c r="K44" s="52"/>
    </row>
    <row r="45" spans="2:11" ht="27.6" customHeight="1" x14ac:dyDescent="0.25">
      <c r="B45" s="96"/>
      <c r="C45" s="97">
        <v>38</v>
      </c>
      <c r="D45" s="98"/>
      <c r="E45" s="98" t="s">
        <v>122</v>
      </c>
      <c r="F45" s="28">
        <v>0</v>
      </c>
      <c r="G45" s="115">
        <v>0</v>
      </c>
      <c r="H45" s="28">
        <v>60</v>
      </c>
      <c r="I45" s="28">
        <v>60</v>
      </c>
      <c r="J45" s="28">
        <v>60</v>
      </c>
      <c r="K45" s="52"/>
    </row>
    <row r="46" spans="2:11" ht="14.45" customHeight="1" x14ac:dyDescent="0.25">
      <c r="B46" s="93">
        <v>4</v>
      </c>
      <c r="C46" s="97"/>
      <c r="D46" s="98"/>
      <c r="E46" s="101" t="s">
        <v>118</v>
      </c>
      <c r="F46" s="27">
        <v>0</v>
      </c>
      <c r="G46" s="114">
        <v>0</v>
      </c>
      <c r="H46" s="27">
        <v>100</v>
      </c>
      <c r="I46" s="27">
        <v>100</v>
      </c>
      <c r="J46" s="27">
        <v>100</v>
      </c>
      <c r="K46" s="52"/>
    </row>
    <row r="47" spans="2:11" ht="24.6" customHeight="1" x14ac:dyDescent="0.25">
      <c r="B47" s="96"/>
      <c r="C47" s="97">
        <v>42</v>
      </c>
      <c r="D47" s="98"/>
      <c r="E47" s="101" t="s">
        <v>71</v>
      </c>
      <c r="F47" s="27">
        <v>0</v>
      </c>
      <c r="G47" s="114">
        <v>0</v>
      </c>
      <c r="H47" s="27">
        <v>100</v>
      </c>
      <c r="I47" s="27">
        <v>100</v>
      </c>
      <c r="J47" s="27">
        <v>100</v>
      </c>
      <c r="K47" s="52"/>
    </row>
    <row r="48" spans="2:11" ht="14.45" customHeight="1" x14ac:dyDescent="0.25">
      <c r="B48" s="33" t="s">
        <v>16</v>
      </c>
      <c r="C48" s="102"/>
      <c r="D48" s="103"/>
      <c r="E48" s="24"/>
      <c r="F48" s="28"/>
      <c r="G48" s="115"/>
      <c r="H48" s="28"/>
      <c r="I48" s="28"/>
      <c r="J48" s="28"/>
      <c r="K48" s="52"/>
    </row>
    <row r="49" spans="2:11" ht="18" customHeight="1" x14ac:dyDescent="0.25">
      <c r="B49" s="168" t="s">
        <v>114</v>
      </c>
      <c r="C49" s="169"/>
      <c r="D49" s="170"/>
      <c r="E49" s="24" t="s">
        <v>123</v>
      </c>
      <c r="F49" s="27">
        <v>5392</v>
      </c>
      <c r="G49" s="114">
        <f>G50</f>
        <v>4250</v>
      </c>
      <c r="H49" s="27">
        <v>6000</v>
      </c>
      <c r="I49" s="27">
        <v>6000</v>
      </c>
      <c r="J49" s="27">
        <v>6000</v>
      </c>
      <c r="K49" s="52"/>
    </row>
    <row r="50" spans="2:11" ht="14.45" customHeight="1" x14ac:dyDescent="0.25">
      <c r="B50" s="91">
        <v>3</v>
      </c>
      <c r="C50" s="102"/>
      <c r="D50" s="103"/>
      <c r="E50" s="24" t="s">
        <v>117</v>
      </c>
      <c r="F50" s="27">
        <f>F51</f>
        <v>5392</v>
      </c>
      <c r="G50" s="114">
        <v>4250</v>
      </c>
      <c r="H50" s="27">
        <v>6000</v>
      </c>
      <c r="I50" s="27">
        <v>6000</v>
      </c>
      <c r="J50" s="27">
        <v>6000</v>
      </c>
      <c r="K50" s="52"/>
    </row>
    <row r="51" spans="2:11" ht="15" customHeight="1" x14ac:dyDescent="0.25">
      <c r="B51" s="33"/>
      <c r="C51" s="34">
        <v>32</v>
      </c>
      <c r="D51" s="35"/>
      <c r="E51" s="25" t="s">
        <v>43</v>
      </c>
      <c r="F51" s="28">
        <v>5392</v>
      </c>
      <c r="G51" s="115">
        <v>4250</v>
      </c>
      <c r="H51" s="28">
        <v>6000</v>
      </c>
      <c r="I51" s="28">
        <v>6000</v>
      </c>
      <c r="J51" s="28">
        <v>6000</v>
      </c>
      <c r="K51" s="52"/>
    </row>
    <row r="52" spans="2:11" ht="16.899999999999999" customHeight="1" x14ac:dyDescent="0.25">
      <c r="B52" s="96" t="s">
        <v>16</v>
      </c>
      <c r="C52" s="34"/>
      <c r="D52" s="35" t="s">
        <v>35</v>
      </c>
      <c r="E52" s="98" t="s">
        <v>35</v>
      </c>
      <c r="F52" s="28" t="s">
        <v>35</v>
      </c>
      <c r="G52" s="115"/>
      <c r="H52" s="28" t="s">
        <v>35</v>
      </c>
      <c r="I52" s="28" t="s">
        <v>35</v>
      </c>
      <c r="J52" s="28" t="s">
        <v>35</v>
      </c>
      <c r="K52" s="52"/>
    </row>
    <row r="53" spans="2:11" x14ac:dyDescent="0.25">
      <c r="B53" s="168" t="s">
        <v>73</v>
      </c>
      <c r="C53" s="169"/>
      <c r="D53" s="170"/>
      <c r="E53" s="24" t="s">
        <v>97</v>
      </c>
      <c r="F53" s="27">
        <v>6365.57</v>
      </c>
      <c r="G53" s="114">
        <v>5000</v>
      </c>
      <c r="H53" s="27">
        <f t="shared" ref="H53:J54" si="1">H54</f>
        <v>5000</v>
      </c>
      <c r="I53" s="27">
        <f t="shared" si="1"/>
        <v>5000</v>
      </c>
      <c r="J53" s="27">
        <f t="shared" si="1"/>
        <v>5000</v>
      </c>
      <c r="K53" s="52"/>
    </row>
    <row r="54" spans="2:11" x14ac:dyDescent="0.25">
      <c r="B54" s="91">
        <v>3</v>
      </c>
      <c r="C54" s="102"/>
      <c r="D54" s="103"/>
      <c r="E54" s="24" t="s">
        <v>117</v>
      </c>
      <c r="F54" s="27">
        <f>F55</f>
        <v>6365.57</v>
      </c>
      <c r="G54" s="114">
        <v>5000</v>
      </c>
      <c r="H54" s="27">
        <f t="shared" si="1"/>
        <v>5000</v>
      </c>
      <c r="I54" s="27">
        <f t="shared" si="1"/>
        <v>5000</v>
      </c>
      <c r="J54" s="27">
        <f t="shared" si="1"/>
        <v>5000</v>
      </c>
      <c r="K54" s="52"/>
    </row>
    <row r="55" spans="2:11" x14ac:dyDescent="0.25">
      <c r="B55" s="33"/>
      <c r="C55" s="34">
        <v>32</v>
      </c>
      <c r="D55" s="35"/>
      <c r="E55" s="25" t="s">
        <v>43</v>
      </c>
      <c r="F55" s="28">
        <v>6365.57</v>
      </c>
      <c r="G55" s="115">
        <v>5000</v>
      </c>
      <c r="H55" s="28">
        <v>5000</v>
      </c>
      <c r="I55" s="28">
        <v>5000</v>
      </c>
      <c r="J55" s="28">
        <v>5000</v>
      </c>
      <c r="K55" s="52"/>
    </row>
    <row r="56" spans="2:11" x14ac:dyDescent="0.25">
      <c r="B56" s="96" t="s">
        <v>16</v>
      </c>
      <c r="C56" s="97"/>
      <c r="D56" s="98"/>
      <c r="E56" s="98"/>
      <c r="F56" s="28"/>
      <c r="G56" s="115"/>
      <c r="H56" s="28"/>
      <c r="I56" s="28"/>
      <c r="J56" s="28"/>
      <c r="K56" s="52"/>
    </row>
    <row r="57" spans="2:11" ht="23.45" customHeight="1" x14ac:dyDescent="0.25">
      <c r="B57" s="163" t="s">
        <v>54</v>
      </c>
      <c r="C57" s="164"/>
      <c r="D57" s="165"/>
      <c r="E57" s="101" t="s">
        <v>53</v>
      </c>
      <c r="F57" s="27">
        <v>4795.72</v>
      </c>
      <c r="G57" s="114">
        <f>G58</f>
        <v>4875</v>
      </c>
      <c r="H57" s="27">
        <v>0</v>
      </c>
      <c r="I57" s="27">
        <v>0</v>
      </c>
      <c r="J57" s="27">
        <v>0</v>
      </c>
      <c r="K57" s="52"/>
    </row>
    <row r="58" spans="2:11" x14ac:dyDescent="0.25">
      <c r="B58" s="163" t="s">
        <v>45</v>
      </c>
      <c r="C58" s="164"/>
      <c r="D58" s="165"/>
      <c r="E58" s="24" t="s">
        <v>119</v>
      </c>
      <c r="F58" s="27">
        <v>4795.72</v>
      </c>
      <c r="G58" s="114">
        <f>G59</f>
        <v>4875</v>
      </c>
      <c r="H58" s="27">
        <v>0</v>
      </c>
      <c r="I58" s="27">
        <v>0</v>
      </c>
      <c r="J58" s="27">
        <v>0</v>
      </c>
      <c r="K58" s="52"/>
    </row>
    <row r="59" spans="2:11" x14ac:dyDescent="0.25">
      <c r="B59" s="93">
        <v>3</v>
      </c>
      <c r="C59" s="100"/>
      <c r="D59" s="101"/>
      <c r="E59" s="101" t="s">
        <v>117</v>
      </c>
      <c r="F59" s="27">
        <f>F60</f>
        <v>4795.72</v>
      </c>
      <c r="G59" s="114">
        <f>G60</f>
        <v>4875</v>
      </c>
      <c r="H59" s="27">
        <v>0</v>
      </c>
      <c r="I59" s="27">
        <v>0</v>
      </c>
      <c r="J59" s="27">
        <v>0</v>
      </c>
      <c r="K59" s="52"/>
    </row>
    <row r="60" spans="2:11" ht="33.6" customHeight="1" x14ac:dyDescent="0.25">
      <c r="B60" s="96"/>
      <c r="C60" s="97">
        <v>37</v>
      </c>
      <c r="D60" s="98" t="s">
        <v>35</v>
      </c>
      <c r="E60" s="98" t="s">
        <v>72</v>
      </c>
      <c r="F60" s="28">
        <v>4795.72</v>
      </c>
      <c r="G60" s="115">
        <v>4875</v>
      </c>
      <c r="H60" s="28">
        <v>0</v>
      </c>
      <c r="I60" s="28">
        <v>0</v>
      </c>
      <c r="J60" s="28">
        <v>0</v>
      </c>
      <c r="K60" s="52"/>
    </row>
    <row r="61" spans="2:11" x14ac:dyDescent="0.25">
      <c r="B61" s="96" t="s">
        <v>16</v>
      </c>
      <c r="C61" s="97"/>
      <c r="D61" s="98" t="s">
        <v>35</v>
      </c>
      <c r="E61" s="98" t="s">
        <v>35</v>
      </c>
      <c r="F61" s="28" t="s">
        <v>35</v>
      </c>
      <c r="G61" s="115"/>
      <c r="H61" s="28" t="s">
        <v>35</v>
      </c>
      <c r="I61" s="28" t="s">
        <v>35</v>
      </c>
      <c r="J61" s="28" t="s">
        <v>35</v>
      </c>
      <c r="K61" s="52"/>
    </row>
    <row r="62" spans="2:11" ht="25.9" customHeight="1" x14ac:dyDescent="0.25">
      <c r="B62" s="163" t="s">
        <v>87</v>
      </c>
      <c r="C62" s="164"/>
      <c r="D62" s="165"/>
      <c r="E62" s="101" t="s">
        <v>85</v>
      </c>
      <c r="F62" s="27">
        <v>1937.5</v>
      </c>
      <c r="G62" s="114">
        <v>0</v>
      </c>
      <c r="H62" s="27">
        <v>0</v>
      </c>
      <c r="I62" s="27">
        <f>I63</f>
        <v>0</v>
      </c>
      <c r="J62" s="27">
        <v>0</v>
      </c>
      <c r="K62" s="52"/>
    </row>
    <row r="63" spans="2:11" ht="19.149999999999999" customHeight="1" x14ac:dyDescent="0.25">
      <c r="B63" s="163" t="s">
        <v>45</v>
      </c>
      <c r="C63" s="164"/>
      <c r="D63" s="165"/>
      <c r="E63" s="24" t="s">
        <v>119</v>
      </c>
      <c r="F63" s="27">
        <v>1937.5</v>
      </c>
      <c r="G63" s="114">
        <v>0</v>
      </c>
      <c r="H63" s="27">
        <v>0</v>
      </c>
      <c r="I63" s="27">
        <v>0</v>
      </c>
      <c r="J63" s="27">
        <v>0</v>
      </c>
      <c r="K63" s="52"/>
    </row>
    <row r="64" spans="2:11" ht="26.45" customHeight="1" x14ac:dyDescent="0.25">
      <c r="B64" s="93">
        <v>4</v>
      </c>
      <c r="C64" s="100"/>
      <c r="D64" s="101"/>
      <c r="E64" s="101" t="s">
        <v>118</v>
      </c>
      <c r="F64" s="27">
        <f>F65</f>
        <v>1937.5</v>
      </c>
      <c r="G64" s="114">
        <v>0</v>
      </c>
      <c r="H64" s="27">
        <v>0</v>
      </c>
      <c r="I64" s="27">
        <v>0</v>
      </c>
      <c r="J64" s="27">
        <v>0</v>
      </c>
      <c r="K64" s="52"/>
    </row>
    <row r="65" spans="2:11" ht="27" customHeight="1" x14ac:dyDescent="0.25">
      <c r="B65" s="96"/>
      <c r="C65" s="97">
        <v>42</v>
      </c>
      <c r="D65" s="98"/>
      <c r="E65" s="98" t="s">
        <v>71</v>
      </c>
      <c r="F65" s="28">
        <v>1937.5</v>
      </c>
      <c r="G65" s="115">
        <v>0</v>
      </c>
      <c r="H65" s="28">
        <v>0</v>
      </c>
      <c r="I65" s="28">
        <v>0</v>
      </c>
      <c r="J65" s="28">
        <v>0</v>
      </c>
      <c r="K65" s="52"/>
    </row>
    <row r="66" spans="2:11" x14ac:dyDescent="0.25">
      <c r="B66" s="96" t="s">
        <v>16</v>
      </c>
      <c r="C66" s="97"/>
      <c r="D66" s="98" t="s">
        <v>35</v>
      </c>
      <c r="E66" s="98" t="s">
        <v>35</v>
      </c>
      <c r="F66" s="28"/>
      <c r="G66" s="115"/>
      <c r="H66" s="28" t="s">
        <v>35</v>
      </c>
      <c r="I66" s="28"/>
      <c r="J66" s="28"/>
      <c r="K66" s="52"/>
    </row>
    <row r="67" spans="2:11" ht="25.9" customHeight="1" x14ac:dyDescent="0.25">
      <c r="B67" s="178" t="s">
        <v>89</v>
      </c>
      <c r="C67" s="179"/>
      <c r="D67" s="180"/>
      <c r="E67" s="112" t="s">
        <v>86</v>
      </c>
      <c r="F67" s="113">
        <v>4871.05</v>
      </c>
      <c r="G67" s="116">
        <f>G68</f>
        <v>4170</v>
      </c>
      <c r="H67" s="113">
        <f>H68</f>
        <v>4170</v>
      </c>
      <c r="I67" s="113">
        <f>I68</f>
        <v>4170</v>
      </c>
      <c r="J67" s="113">
        <f>J68</f>
        <v>4170</v>
      </c>
      <c r="K67" s="52"/>
    </row>
    <row r="68" spans="2:11" x14ac:dyDescent="0.25">
      <c r="B68" s="163" t="s">
        <v>45</v>
      </c>
      <c r="C68" s="164"/>
      <c r="D68" s="165"/>
      <c r="E68" s="24" t="s">
        <v>119</v>
      </c>
      <c r="F68" s="27">
        <v>4871.05</v>
      </c>
      <c r="G68" s="114">
        <f>G69</f>
        <v>4170</v>
      </c>
      <c r="H68" s="27">
        <v>4170</v>
      </c>
      <c r="I68" s="27">
        <v>4170</v>
      </c>
      <c r="J68" s="27">
        <v>4170</v>
      </c>
      <c r="K68" s="52"/>
    </row>
    <row r="69" spans="2:11" x14ac:dyDescent="0.25">
      <c r="B69" s="93">
        <v>3</v>
      </c>
      <c r="C69" s="100"/>
      <c r="D69" s="101"/>
      <c r="E69" s="101" t="s">
        <v>117</v>
      </c>
      <c r="F69" s="27">
        <f>F70</f>
        <v>4871.05</v>
      </c>
      <c r="G69" s="114">
        <f>G70</f>
        <v>4170</v>
      </c>
      <c r="H69" s="27">
        <v>4170</v>
      </c>
      <c r="I69" s="27">
        <v>4170</v>
      </c>
      <c r="J69" s="27">
        <v>4170</v>
      </c>
      <c r="K69" s="52"/>
    </row>
    <row r="70" spans="2:11" x14ac:dyDescent="0.25">
      <c r="B70" s="96"/>
      <c r="C70" s="97">
        <v>32</v>
      </c>
      <c r="D70" s="98"/>
      <c r="E70" s="98" t="s">
        <v>43</v>
      </c>
      <c r="F70" s="28">
        <v>4871.05</v>
      </c>
      <c r="G70" s="115">
        <v>4170</v>
      </c>
      <c r="H70" s="28">
        <v>4170</v>
      </c>
      <c r="I70" s="28">
        <v>4170</v>
      </c>
      <c r="J70" s="28">
        <v>4170</v>
      </c>
      <c r="K70" s="52"/>
    </row>
    <row r="71" spans="2:11" x14ac:dyDescent="0.25">
      <c r="B71" s="96" t="s">
        <v>16</v>
      </c>
      <c r="C71" s="97"/>
      <c r="D71" s="98"/>
      <c r="E71" s="98"/>
      <c r="F71" s="28"/>
      <c r="G71" s="115"/>
      <c r="H71" s="28"/>
      <c r="I71" s="28"/>
      <c r="J71" s="28"/>
      <c r="K71" s="52"/>
    </row>
    <row r="72" spans="2:11" ht="30" customHeight="1" x14ac:dyDescent="0.25">
      <c r="B72" s="163" t="s">
        <v>88</v>
      </c>
      <c r="C72" s="166"/>
      <c r="D72" s="167"/>
      <c r="E72" s="101" t="s">
        <v>55</v>
      </c>
      <c r="F72" s="27">
        <v>1000</v>
      </c>
      <c r="G72" s="114">
        <f>G73</f>
        <v>1250</v>
      </c>
      <c r="H72" s="27">
        <f t="shared" ref="H72:J73" si="2">H73</f>
        <v>1200</v>
      </c>
      <c r="I72" s="27">
        <f t="shared" si="2"/>
        <v>1200</v>
      </c>
      <c r="J72" s="27">
        <f t="shared" si="2"/>
        <v>1200</v>
      </c>
      <c r="K72" s="52"/>
    </row>
    <row r="73" spans="2:11" ht="14.45" customHeight="1" x14ac:dyDescent="0.25">
      <c r="B73" s="163" t="s">
        <v>45</v>
      </c>
      <c r="C73" s="164"/>
      <c r="D73" s="165"/>
      <c r="E73" s="24" t="s">
        <v>119</v>
      </c>
      <c r="F73" s="27">
        <v>1000</v>
      </c>
      <c r="G73" s="114">
        <f>G74</f>
        <v>1250</v>
      </c>
      <c r="H73" s="27">
        <f t="shared" si="2"/>
        <v>1200</v>
      </c>
      <c r="I73" s="27">
        <f t="shared" si="2"/>
        <v>1200</v>
      </c>
      <c r="J73" s="27">
        <f t="shared" si="2"/>
        <v>1200</v>
      </c>
      <c r="K73" s="52"/>
    </row>
    <row r="74" spans="2:11" ht="14.45" customHeight="1" x14ac:dyDescent="0.25">
      <c r="B74" s="93">
        <v>3</v>
      </c>
      <c r="C74" s="100"/>
      <c r="D74" s="101"/>
      <c r="E74" s="101" t="s">
        <v>117</v>
      </c>
      <c r="F74" s="27">
        <f>F75</f>
        <v>1000</v>
      </c>
      <c r="G74" s="114">
        <f>G75</f>
        <v>1250</v>
      </c>
      <c r="H74" s="27">
        <v>1200</v>
      </c>
      <c r="I74" s="27">
        <v>1200</v>
      </c>
      <c r="J74" s="27">
        <v>1200</v>
      </c>
      <c r="K74" s="52"/>
    </row>
    <row r="75" spans="2:11" x14ac:dyDescent="0.25">
      <c r="B75" s="96"/>
      <c r="C75" s="97">
        <v>32</v>
      </c>
      <c r="D75" s="98"/>
      <c r="E75" s="98" t="s">
        <v>43</v>
      </c>
      <c r="F75" s="28">
        <v>1000</v>
      </c>
      <c r="G75" s="115">
        <v>1250</v>
      </c>
      <c r="H75" s="28">
        <v>1200</v>
      </c>
      <c r="I75" s="28">
        <v>1200</v>
      </c>
      <c r="J75" s="28">
        <v>1200</v>
      </c>
      <c r="K75" s="52"/>
    </row>
    <row r="76" spans="2:11" x14ac:dyDescent="0.25">
      <c r="B76" s="96" t="s">
        <v>16</v>
      </c>
      <c r="C76" s="97"/>
      <c r="D76" s="98" t="s">
        <v>35</v>
      </c>
      <c r="E76" s="98" t="s">
        <v>35</v>
      </c>
      <c r="F76" s="28" t="s">
        <v>35</v>
      </c>
      <c r="G76" s="115"/>
      <c r="H76" s="28" t="s">
        <v>35</v>
      </c>
      <c r="I76" s="28" t="s">
        <v>35</v>
      </c>
      <c r="J76" s="28" t="s">
        <v>35</v>
      </c>
      <c r="K76" s="52"/>
    </row>
    <row r="77" spans="2:11" ht="24" customHeight="1" x14ac:dyDescent="0.25">
      <c r="B77" s="163" t="s">
        <v>94</v>
      </c>
      <c r="C77" s="164"/>
      <c r="D77" s="165"/>
      <c r="E77" s="101" t="s">
        <v>93</v>
      </c>
      <c r="F77" s="27">
        <f>F78</f>
        <v>18774.28</v>
      </c>
      <c r="G77" s="27">
        <f>G78</f>
        <v>5000</v>
      </c>
      <c r="H77" s="27">
        <f>H78</f>
        <v>5000</v>
      </c>
      <c r="I77" s="27">
        <f>I78</f>
        <v>5000</v>
      </c>
      <c r="J77" s="27">
        <f>J78</f>
        <v>5000</v>
      </c>
      <c r="K77" s="52"/>
    </row>
    <row r="78" spans="2:11" ht="19.899999999999999" customHeight="1" x14ac:dyDescent="0.25">
      <c r="B78" s="163" t="s">
        <v>45</v>
      </c>
      <c r="C78" s="164"/>
      <c r="D78" s="165"/>
      <c r="E78" s="24" t="s">
        <v>119</v>
      </c>
      <c r="F78" s="27">
        <f>F80+F82</f>
        <v>18774.28</v>
      </c>
      <c r="G78" s="27">
        <v>5000</v>
      </c>
      <c r="H78" s="27">
        <v>5000</v>
      </c>
      <c r="I78" s="27">
        <f>I79</f>
        <v>5000</v>
      </c>
      <c r="J78" s="27">
        <f>J79</f>
        <v>5000</v>
      </c>
      <c r="K78" s="52"/>
    </row>
    <row r="79" spans="2:11" ht="19.899999999999999" customHeight="1" x14ac:dyDescent="0.25">
      <c r="B79" s="93">
        <v>3</v>
      </c>
      <c r="C79" s="100"/>
      <c r="D79" s="101"/>
      <c r="E79" s="101" t="s">
        <v>117</v>
      </c>
      <c r="F79" s="27">
        <f>F80</f>
        <v>14214.84</v>
      </c>
      <c r="G79" s="27">
        <v>5000</v>
      </c>
      <c r="H79" s="27">
        <v>5000</v>
      </c>
      <c r="I79" s="27">
        <v>5000</v>
      </c>
      <c r="J79" s="27">
        <v>5000</v>
      </c>
      <c r="K79" s="52"/>
    </row>
    <row r="80" spans="2:11" x14ac:dyDescent="0.25">
      <c r="B80" s="96"/>
      <c r="C80" s="97">
        <v>32</v>
      </c>
      <c r="D80" s="98"/>
      <c r="E80" s="98" t="s">
        <v>43</v>
      </c>
      <c r="F80" s="28">
        <v>14214.84</v>
      </c>
      <c r="G80" s="28">
        <v>5000</v>
      </c>
      <c r="H80" s="28">
        <v>5000</v>
      </c>
      <c r="I80" s="28">
        <v>5000</v>
      </c>
      <c r="J80" s="28">
        <v>5000</v>
      </c>
      <c r="K80" s="52"/>
    </row>
    <row r="81" spans="2:11" ht="25.5" x14ac:dyDescent="0.25">
      <c r="B81" s="93">
        <v>4</v>
      </c>
      <c r="C81" s="100"/>
      <c r="D81" s="98"/>
      <c r="E81" s="101" t="s">
        <v>118</v>
      </c>
      <c r="F81" s="27">
        <f>F82</f>
        <v>4559.4399999999996</v>
      </c>
      <c r="G81" s="114">
        <v>0</v>
      </c>
      <c r="H81" s="27">
        <v>0</v>
      </c>
      <c r="I81" s="27">
        <v>0</v>
      </c>
      <c r="J81" s="27">
        <v>0</v>
      </c>
      <c r="K81" s="52"/>
    </row>
    <row r="82" spans="2:11" ht="25.5" x14ac:dyDescent="0.25">
      <c r="B82" s="96"/>
      <c r="C82" s="97">
        <v>42</v>
      </c>
      <c r="D82" s="98"/>
      <c r="E82" s="98" t="s">
        <v>71</v>
      </c>
      <c r="F82" s="28">
        <v>4559.4399999999996</v>
      </c>
      <c r="G82" s="115">
        <v>0</v>
      </c>
      <c r="H82" s="28">
        <v>0</v>
      </c>
      <c r="I82" s="28">
        <v>0</v>
      </c>
      <c r="J82" s="28">
        <v>0</v>
      </c>
      <c r="K82" s="52"/>
    </row>
    <row r="83" spans="2:11" x14ac:dyDescent="0.25">
      <c r="B83" s="96" t="s">
        <v>16</v>
      </c>
      <c r="C83" s="97"/>
      <c r="D83" s="98"/>
      <c r="E83" s="98"/>
      <c r="F83" s="28"/>
      <c r="G83" s="115"/>
      <c r="H83" s="28"/>
      <c r="I83" s="28"/>
      <c r="J83" s="28"/>
      <c r="K83" s="52"/>
    </row>
    <row r="84" spans="2:11" ht="34.15" customHeight="1" x14ac:dyDescent="0.25">
      <c r="B84" s="163" t="s">
        <v>57</v>
      </c>
      <c r="C84" s="164"/>
      <c r="D84" s="165"/>
      <c r="E84" s="101" t="s">
        <v>58</v>
      </c>
      <c r="F84" s="27">
        <f>F85</f>
        <v>123556.86</v>
      </c>
      <c r="G84" s="114">
        <v>0</v>
      </c>
      <c r="H84" s="27">
        <v>0</v>
      </c>
      <c r="I84" s="27">
        <v>0</v>
      </c>
      <c r="J84" s="27">
        <v>0</v>
      </c>
      <c r="K84" s="52"/>
    </row>
    <row r="85" spans="2:11" ht="14.45" customHeight="1" x14ac:dyDescent="0.25">
      <c r="B85" s="163" t="s">
        <v>120</v>
      </c>
      <c r="C85" s="164"/>
      <c r="D85" s="165"/>
      <c r="E85" s="101" t="s">
        <v>124</v>
      </c>
      <c r="F85" s="27">
        <f>F87+F88</f>
        <v>123556.86</v>
      </c>
      <c r="G85" s="114">
        <v>0</v>
      </c>
      <c r="H85" s="27">
        <v>0</v>
      </c>
      <c r="I85" s="27">
        <v>0</v>
      </c>
      <c r="J85" s="27">
        <v>0</v>
      </c>
      <c r="K85" s="52"/>
    </row>
    <row r="86" spans="2:11" x14ac:dyDescent="0.25">
      <c r="B86" s="93">
        <v>3</v>
      </c>
      <c r="C86" s="100"/>
      <c r="D86" s="101"/>
      <c r="E86" s="101" t="s">
        <v>117</v>
      </c>
      <c r="F86" s="27">
        <f>F87+F88</f>
        <v>123556.86</v>
      </c>
      <c r="G86" s="114">
        <v>0</v>
      </c>
      <c r="H86" s="27">
        <v>0</v>
      </c>
      <c r="I86" s="27">
        <v>0</v>
      </c>
      <c r="J86" s="27">
        <v>0</v>
      </c>
      <c r="K86" s="52"/>
    </row>
    <row r="87" spans="2:11" x14ac:dyDescent="0.25">
      <c r="B87" s="96"/>
      <c r="C87" s="97">
        <v>31</v>
      </c>
      <c r="D87" s="98"/>
      <c r="E87" s="98" t="s">
        <v>70</v>
      </c>
      <c r="F87" s="28">
        <v>120967.34</v>
      </c>
      <c r="G87" s="115">
        <v>0</v>
      </c>
      <c r="H87" s="28">
        <v>0</v>
      </c>
      <c r="I87" s="28">
        <v>0</v>
      </c>
      <c r="J87" s="28">
        <v>0</v>
      </c>
      <c r="K87" s="52"/>
    </row>
    <row r="88" spans="2:11" x14ac:dyDescent="0.25">
      <c r="B88" s="96"/>
      <c r="C88" s="97">
        <v>32</v>
      </c>
      <c r="D88" s="98"/>
      <c r="E88" s="25" t="s">
        <v>43</v>
      </c>
      <c r="F88" s="28">
        <v>2589.52</v>
      </c>
      <c r="G88" s="115">
        <v>0</v>
      </c>
      <c r="H88" s="28">
        <v>0</v>
      </c>
      <c r="I88" s="28">
        <v>0</v>
      </c>
      <c r="J88" s="28">
        <v>0</v>
      </c>
      <c r="K88" s="52"/>
    </row>
    <row r="89" spans="2:11" ht="15" customHeight="1" x14ac:dyDescent="0.25">
      <c r="B89" s="96" t="s">
        <v>16</v>
      </c>
      <c r="C89" s="97"/>
      <c r="D89" s="98"/>
      <c r="E89" s="98"/>
      <c r="F89" s="28"/>
      <c r="G89" s="115"/>
      <c r="H89" s="28"/>
      <c r="I89" s="28"/>
      <c r="J89" s="28"/>
      <c r="K89" s="52"/>
    </row>
    <row r="90" spans="2:11" ht="25.9" customHeight="1" x14ac:dyDescent="0.25">
      <c r="B90" s="163" t="s">
        <v>77</v>
      </c>
      <c r="C90" s="164"/>
      <c r="D90" s="165"/>
      <c r="E90" s="101" t="s">
        <v>92</v>
      </c>
      <c r="F90" s="27">
        <f>F95</f>
        <v>112405.11</v>
      </c>
      <c r="G90" s="27">
        <f>G91+G95</f>
        <v>384000</v>
      </c>
      <c r="H90" s="27">
        <f>H95</f>
        <v>381000</v>
      </c>
      <c r="I90" s="27">
        <f>I95</f>
        <v>381000</v>
      </c>
      <c r="J90" s="27">
        <f>J95</f>
        <v>381000</v>
      </c>
      <c r="K90" s="52"/>
    </row>
    <row r="91" spans="2:11" ht="19.149999999999999" customHeight="1" x14ac:dyDescent="0.25">
      <c r="B91" s="163" t="s">
        <v>45</v>
      </c>
      <c r="C91" s="164"/>
      <c r="D91" s="165"/>
      <c r="E91" s="24" t="s">
        <v>119</v>
      </c>
      <c r="F91" s="27">
        <v>0</v>
      </c>
      <c r="G91" s="27">
        <v>3000</v>
      </c>
      <c r="H91" s="27">
        <v>0</v>
      </c>
      <c r="I91" s="27">
        <v>0</v>
      </c>
      <c r="J91" s="27">
        <v>0</v>
      </c>
      <c r="K91" s="52"/>
    </row>
    <row r="92" spans="2:11" ht="25.9" customHeight="1" x14ac:dyDescent="0.25">
      <c r="B92" s="93">
        <v>3</v>
      </c>
      <c r="C92" s="100"/>
      <c r="D92" s="101"/>
      <c r="E92" s="101" t="s">
        <v>117</v>
      </c>
      <c r="F92" s="27">
        <v>0</v>
      </c>
      <c r="G92" s="27">
        <v>3000</v>
      </c>
      <c r="H92" s="27">
        <v>0</v>
      </c>
      <c r="I92" s="27">
        <v>0</v>
      </c>
      <c r="J92" s="27">
        <v>0</v>
      </c>
      <c r="K92" s="52"/>
    </row>
    <row r="93" spans="2:11" ht="18.600000000000001" customHeight="1" x14ac:dyDescent="0.25">
      <c r="B93" s="96"/>
      <c r="C93" s="97">
        <v>31</v>
      </c>
      <c r="D93" s="98"/>
      <c r="E93" s="98" t="s">
        <v>70</v>
      </c>
      <c r="F93" s="28">
        <v>0</v>
      </c>
      <c r="G93" s="28">
        <v>3000</v>
      </c>
      <c r="H93" s="28">
        <v>0</v>
      </c>
      <c r="I93" s="28">
        <v>0</v>
      </c>
      <c r="J93" s="28">
        <v>0</v>
      </c>
      <c r="K93" s="52"/>
    </row>
    <row r="94" spans="2:11" ht="16.899999999999999" customHeight="1" x14ac:dyDescent="0.25">
      <c r="B94" s="175" t="s">
        <v>16</v>
      </c>
      <c r="C94" s="166"/>
      <c r="D94" s="167"/>
      <c r="E94" s="101"/>
      <c r="F94" s="27"/>
      <c r="G94" s="27"/>
      <c r="H94" s="27"/>
      <c r="I94" s="27"/>
      <c r="J94" s="27"/>
      <c r="K94" s="52"/>
    </row>
    <row r="95" spans="2:11" ht="17.45" customHeight="1" x14ac:dyDescent="0.25">
      <c r="B95" s="163" t="s">
        <v>120</v>
      </c>
      <c r="C95" s="164"/>
      <c r="D95" s="165"/>
      <c r="E95" s="101" t="s">
        <v>124</v>
      </c>
      <c r="F95" s="27">
        <f>F97+F98</f>
        <v>112405.11</v>
      </c>
      <c r="G95" s="27">
        <f>G96</f>
        <v>381000</v>
      </c>
      <c r="H95" s="27">
        <f>H96</f>
        <v>381000</v>
      </c>
      <c r="I95" s="27">
        <f>I97+I98</f>
        <v>381000</v>
      </c>
      <c r="J95" s="27">
        <f>J96</f>
        <v>381000</v>
      </c>
      <c r="K95" s="52"/>
    </row>
    <row r="96" spans="2:11" ht="17.45" customHeight="1" x14ac:dyDescent="0.25">
      <c r="B96" s="93">
        <v>3</v>
      </c>
      <c r="C96" s="100"/>
      <c r="D96" s="101"/>
      <c r="E96" s="101" t="s">
        <v>117</v>
      </c>
      <c r="F96" s="27">
        <f>F97+F98</f>
        <v>112405.11</v>
      </c>
      <c r="G96" s="27">
        <f>G97+G98</f>
        <v>381000</v>
      </c>
      <c r="H96" s="27">
        <f>H97+H98</f>
        <v>381000</v>
      </c>
      <c r="I96" s="27">
        <f>I97+I98</f>
        <v>381000</v>
      </c>
      <c r="J96" s="27">
        <f>J97+J98</f>
        <v>381000</v>
      </c>
      <c r="K96" s="52"/>
    </row>
    <row r="97" spans="2:11" ht="16.149999999999999" customHeight="1" x14ac:dyDescent="0.25">
      <c r="B97" s="96"/>
      <c r="C97" s="97">
        <v>31</v>
      </c>
      <c r="D97" s="98"/>
      <c r="E97" s="98" t="s">
        <v>70</v>
      </c>
      <c r="F97" s="28">
        <v>110429.82</v>
      </c>
      <c r="G97" s="28">
        <v>369000</v>
      </c>
      <c r="H97" s="28">
        <v>369000</v>
      </c>
      <c r="I97" s="28">
        <v>369000</v>
      </c>
      <c r="J97" s="28">
        <v>369000</v>
      </c>
      <c r="K97" s="52"/>
    </row>
    <row r="98" spans="2:11" ht="18" customHeight="1" x14ac:dyDescent="0.25">
      <c r="B98" s="96"/>
      <c r="C98" s="97">
        <v>32</v>
      </c>
      <c r="D98" s="98"/>
      <c r="E98" s="25" t="s">
        <v>43</v>
      </c>
      <c r="F98" s="28">
        <v>1975.29</v>
      </c>
      <c r="G98" s="28">
        <v>12000</v>
      </c>
      <c r="H98" s="28">
        <v>12000</v>
      </c>
      <c r="I98" s="28">
        <v>12000</v>
      </c>
      <c r="J98" s="28">
        <v>12000</v>
      </c>
      <c r="K98" s="52"/>
    </row>
    <row r="99" spans="2:11" ht="18" customHeight="1" x14ac:dyDescent="0.25">
      <c r="B99" s="175" t="s">
        <v>16</v>
      </c>
      <c r="C99" s="166"/>
      <c r="D99" s="167"/>
      <c r="E99" s="98"/>
      <c r="F99" s="28"/>
      <c r="G99" s="115"/>
      <c r="H99" s="28"/>
      <c r="I99" s="28"/>
      <c r="J99" s="28"/>
      <c r="K99" s="52"/>
    </row>
    <row r="100" spans="2:11" ht="18" customHeight="1" x14ac:dyDescent="0.25">
      <c r="B100" s="163" t="s">
        <v>125</v>
      </c>
      <c r="C100" s="164"/>
      <c r="D100" s="165"/>
      <c r="E100" s="101" t="s">
        <v>126</v>
      </c>
      <c r="F100" s="27">
        <v>0</v>
      </c>
      <c r="G100" s="114">
        <f>G101</f>
        <v>2600</v>
      </c>
      <c r="H100" s="27">
        <v>2600</v>
      </c>
      <c r="I100" s="27">
        <v>2600</v>
      </c>
      <c r="J100" s="27">
        <v>2600</v>
      </c>
      <c r="K100" s="52"/>
    </row>
    <row r="101" spans="2:11" ht="18" customHeight="1" x14ac:dyDescent="0.25">
      <c r="B101" s="163" t="s">
        <v>45</v>
      </c>
      <c r="C101" s="164"/>
      <c r="D101" s="165"/>
      <c r="E101" s="24" t="s">
        <v>119</v>
      </c>
      <c r="F101" s="27">
        <v>0</v>
      </c>
      <c r="G101" s="114">
        <f>G102</f>
        <v>2600</v>
      </c>
      <c r="H101" s="27">
        <v>2600</v>
      </c>
      <c r="I101" s="27">
        <v>2600</v>
      </c>
      <c r="J101" s="27">
        <v>2600</v>
      </c>
      <c r="K101" s="52"/>
    </row>
    <row r="102" spans="2:11" ht="18" customHeight="1" x14ac:dyDescent="0.25">
      <c r="B102" s="93">
        <v>3</v>
      </c>
      <c r="C102" s="100"/>
      <c r="D102" s="101"/>
      <c r="E102" s="101" t="s">
        <v>117</v>
      </c>
      <c r="F102" s="27">
        <v>0</v>
      </c>
      <c r="G102" s="114">
        <f>G103</f>
        <v>2600</v>
      </c>
      <c r="H102" s="27">
        <v>2600</v>
      </c>
      <c r="I102" s="27">
        <v>2600</v>
      </c>
      <c r="J102" s="27">
        <v>2600</v>
      </c>
      <c r="K102" s="52"/>
    </row>
    <row r="103" spans="2:11" ht="18" customHeight="1" x14ac:dyDescent="0.25">
      <c r="B103" s="96"/>
      <c r="C103" s="97">
        <v>32</v>
      </c>
      <c r="D103" s="98"/>
      <c r="E103" s="25" t="s">
        <v>43</v>
      </c>
      <c r="F103" s="28">
        <v>0</v>
      </c>
      <c r="G103" s="115">
        <v>2600</v>
      </c>
      <c r="H103" s="28">
        <v>2600</v>
      </c>
      <c r="I103" s="28">
        <v>2600</v>
      </c>
      <c r="J103" s="28">
        <v>2600</v>
      </c>
      <c r="K103" s="52"/>
    </row>
    <row r="104" spans="2:11" ht="15.6" customHeight="1" x14ac:dyDescent="0.25">
      <c r="B104" s="175" t="s">
        <v>16</v>
      </c>
      <c r="C104" s="166"/>
      <c r="D104" s="167"/>
      <c r="E104" s="98"/>
      <c r="F104" s="28"/>
      <c r="G104" s="115"/>
      <c r="H104" s="28"/>
      <c r="I104" s="28"/>
      <c r="J104" s="28"/>
      <c r="K104" s="52"/>
    </row>
    <row r="105" spans="2:11" ht="20.45" customHeight="1" x14ac:dyDescent="0.25">
      <c r="B105" s="163" t="s">
        <v>59</v>
      </c>
      <c r="C105" s="164"/>
      <c r="D105" s="165"/>
      <c r="E105" s="101" t="s">
        <v>60</v>
      </c>
      <c r="F105" s="27">
        <f>F106+F111+F116</f>
        <v>16763.53</v>
      </c>
      <c r="G105" s="114">
        <f>G106+G111+G116</f>
        <v>7000</v>
      </c>
      <c r="H105" s="27">
        <v>1600</v>
      </c>
      <c r="I105" s="27">
        <v>1600</v>
      </c>
      <c r="J105" s="27">
        <v>1600</v>
      </c>
      <c r="K105" s="52"/>
    </row>
    <row r="106" spans="2:11" ht="18" customHeight="1" x14ac:dyDescent="0.25">
      <c r="B106" s="163" t="s">
        <v>61</v>
      </c>
      <c r="C106" s="164"/>
      <c r="D106" s="165"/>
      <c r="E106" s="101" t="s">
        <v>62</v>
      </c>
      <c r="F106" s="27">
        <f>F107</f>
        <v>14837.5</v>
      </c>
      <c r="G106" s="114">
        <v>5400</v>
      </c>
      <c r="H106" s="27">
        <v>0</v>
      </c>
      <c r="I106" s="27">
        <v>0</v>
      </c>
      <c r="J106" s="27">
        <v>0</v>
      </c>
      <c r="K106" s="52"/>
    </row>
    <row r="107" spans="2:11" x14ac:dyDescent="0.25">
      <c r="B107" s="163" t="s">
        <v>45</v>
      </c>
      <c r="C107" s="164"/>
      <c r="D107" s="165"/>
      <c r="E107" s="24" t="s">
        <v>119</v>
      </c>
      <c r="F107" s="27">
        <v>14837.5</v>
      </c>
      <c r="G107" s="114">
        <v>5400</v>
      </c>
      <c r="H107" s="27">
        <v>0</v>
      </c>
      <c r="I107" s="27">
        <v>0</v>
      </c>
      <c r="J107" s="27">
        <v>0</v>
      </c>
      <c r="K107" s="52"/>
    </row>
    <row r="108" spans="2:11" ht="25.5" x14ac:dyDescent="0.25">
      <c r="B108" s="93">
        <v>4</v>
      </c>
      <c r="C108" s="100"/>
      <c r="D108" s="101"/>
      <c r="E108" s="101" t="s">
        <v>118</v>
      </c>
      <c r="F108" s="27">
        <f>F109</f>
        <v>14837.5</v>
      </c>
      <c r="G108" s="114">
        <v>5400</v>
      </c>
      <c r="H108" s="27">
        <v>0</v>
      </c>
      <c r="I108" s="27">
        <v>0</v>
      </c>
      <c r="J108" s="27">
        <v>0</v>
      </c>
      <c r="K108" s="52"/>
    </row>
    <row r="109" spans="2:11" ht="30.6" customHeight="1" x14ac:dyDescent="0.25">
      <c r="B109" s="96"/>
      <c r="C109" s="97">
        <v>42</v>
      </c>
      <c r="D109" s="98"/>
      <c r="E109" s="98" t="s">
        <v>71</v>
      </c>
      <c r="F109" s="28">
        <v>14837.5</v>
      </c>
      <c r="G109" s="115">
        <v>5400</v>
      </c>
      <c r="H109" s="28">
        <v>0</v>
      </c>
      <c r="I109" s="28">
        <v>0</v>
      </c>
      <c r="J109" s="28">
        <v>0</v>
      </c>
      <c r="K109" s="52"/>
    </row>
    <row r="110" spans="2:11" x14ac:dyDescent="0.25">
      <c r="B110" s="96" t="s">
        <v>16</v>
      </c>
      <c r="C110" s="97"/>
      <c r="D110" s="98"/>
      <c r="E110" s="98"/>
      <c r="F110" s="28"/>
      <c r="G110" s="115"/>
      <c r="H110" s="28"/>
      <c r="I110" s="28"/>
      <c r="J110" s="28"/>
      <c r="K110" s="52"/>
    </row>
    <row r="111" spans="2:11" ht="25.5" x14ac:dyDescent="0.25">
      <c r="B111" s="163" t="s">
        <v>95</v>
      </c>
      <c r="C111" s="164"/>
      <c r="D111" s="165"/>
      <c r="E111" s="101" t="s">
        <v>96</v>
      </c>
      <c r="F111" s="27">
        <v>403.75</v>
      </c>
      <c r="G111" s="114">
        <v>0</v>
      </c>
      <c r="H111" s="27">
        <v>0</v>
      </c>
      <c r="I111" s="27">
        <v>0</v>
      </c>
      <c r="J111" s="27">
        <v>0</v>
      </c>
      <c r="K111" s="52"/>
    </row>
    <row r="112" spans="2:11" x14ac:dyDescent="0.25">
      <c r="B112" s="163" t="s">
        <v>45</v>
      </c>
      <c r="C112" s="164"/>
      <c r="D112" s="165"/>
      <c r="E112" s="24" t="s">
        <v>119</v>
      </c>
      <c r="F112" s="27">
        <v>403.75</v>
      </c>
      <c r="G112" s="114">
        <v>0</v>
      </c>
      <c r="H112" s="27">
        <v>0</v>
      </c>
      <c r="I112" s="27">
        <v>0</v>
      </c>
      <c r="J112" s="27">
        <v>0</v>
      </c>
      <c r="K112" s="52"/>
    </row>
    <row r="113" spans="2:11" x14ac:dyDescent="0.25">
      <c r="B113" s="93">
        <v>3</v>
      </c>
      <c r="C113" s="100"/>
      <c r="D113" s="101"/>
      <c r="E113" s="101" t="s">
        <v>117</v>
      </c>
      <c r="F113" s="27">
        <f>F114</f>
        <v>403.75</v>
      </c>
      <c r="G113" s="114">
        <v>0</v>
      </c>
      <c r="H113" s="27">
        <v>0</v>
      </c>
      <c r="I113" s="27">
        <v>0</v>
      </c>
      <c r="J113" s="27">
        <v>0</v>
      </c>
      <c r="K113" s="52"/>
    </row>
    <row r="114" spans="2:11" x14ac:dyDescent="0.25">
      <c r="B114" s="96"/>
      <c r="C114" s="97">
        <v>32</v>
      </c>
      <c r="D114" s="98"/>
      <c r="E114" s="25" t="s">
        <v>43</v>
      </c>
      <c r="F114" s="28">
        <v>403.75</v>
      </c>
      <c r="G114" s="115">
        <v>0</v>
      </c>
      <c r="H114" s="28">
        <v>0</v>
      </c>
      <c r="I114" s="28">
        <v>0</v>
      </c>
      <c r="J114" s="28">
        <v>0</v>
      </c>
      <c r="K114" s="52"/>
    </row>
    <row r="115" spans="2:11" x14ac:dyDescent="0.25">
      <c r="B115" s="96" t="s">
        <v>16</v>
      </c>
      <c r="C115" s="97"/>
      <c r="D115" s="98"/>
      <c r="E115" s="98"/>
      <c r="F115" s="28"/>
      <c r="G115" s="115"/>
      <c r="H115" s="28"/>
      <c r="I115" s="28"/>
      <c r="J115" s="28"/>
      <c r="K115" s="52"/>
    </row>
    <row r="116" spans="2:11" x14ac:dyDescent="0.25">
      <c r="B116" s="163" t="s">
        <v>63</v>
      </c>
      <c r="C116" s="164"/>
      <c r="D116" s="165"/>
      <c r="E116" s="101" t="s">
        <v>64</v>
      </c>
      <c r="F116" s="27">
        <f>F117</f>
        <v>1522.28</v>
      </c>
      <c r="G116" s="27">
        <f>G117</f>
        <v>1600</v>
      </c>
      <c r="H116" s="27">
        <f>H117</f>
        <v>1600</v>
      </c>
      <c r="I116" s="27">
        <f>I117</f>
        <v>1600</v>
      </c>
      <c r="J116" s="27">
        <f>J117</f>
        <v>1600</v>
      </c>
      <c r="K116" s="52"/>
    </row>
    <row r="117" spans="2:11" x14ac:dyDescent="0.25">
      <c r="B117" s="163" t="s">
        <v>45</v>
      </c>
      <c r="C117" s="166"/>
      <c r="D117" s="167"/>
      <c r="E117" s="24" t="s">
        <v>119</v>
      </c>
      <c r="F117" s="27">
        <f>F119</f>
        <v>1522.28</v>
      </c>
      <c r="G117" s="27">
        <f>G118</f>
        <v>1600</v>
      </c>
      <c r="H117" s="27">
        <f>H118</f>
        <v>1600</v>
      </c>
      <c r="I117" s="27">
        <f>I119</f>
        <v>1600</v>
      </c>
      <c r="J117" s="27">
        <f>J118</f>
        <v>1600</v>
      </c>
      <c r="K117" s="52"/>
    </row>
    <row r="118" spans="2:11" ht="25.5" x14ac:dyDescent="0.25">
      <c r="B118" s="93">
        <v>4</v>
      </c>
      <c r="C118" s="97"/>
      <c r="D118" s="98"/>
      <c r="E118" s="101" t="s">
        <v>118</v>
      </c>
      <c r="F118" s="27">
        <f>F119</f>
        <v>1522.28</v>
      </c>
      <c r="G118" s="27">
        <f>G119</f>
        <v>1600</v>
      </c>
      <c r="H118" s="27">
        <f>H119</f>
        <v>1600</v>
      </c>
      <c r="I118" s="27">
        <f>I119</f>
        <v>1600</v>
      </c>
      <c r="J118" s="27">
        <f>J119</f>
        <v>1600</v>
      </c>
      <c r="K118" s="52"/>
    </row>
    <row r="119" spans="2:11" ht="25.5" x14ac:dyDescent="0.25">
      <c r="B119" s="96"/>
      <c r="C119" s="97">
        <v>42</v>
      </c>
      <c r="D119" s="98"/>
      <c r="E119" s="98" t="s">
        <v>71</v>
      </c>
      <c r="F119" s="28">
        <v>1522.28</v>
      </c>
      <c r="G119" s="28">
        <v>1600</v>
      </c>
      <c r="H119" s="28">
        <v>1600</v>
      </c>
      <c r="I119" s="28">
        <v>1600</v>
      </c>
      <c r="J119" s="28">
        <v>1600</v>
      </c>
      <c r="K119" s="52"/>
    </row>
    <row r="120" spans="2:11" x14ac:dyDescent="0.25">
      <c r="B120" s="96" t="s">
        <v>16</v>
      </c>
      <c r="C120" s="97"/>
      <c r="D120" s="98"/>
      <c r="E120" s="98"/>
      <c r="F120" s="28"/>
      <c r="G120" s="115"/>
      <c r="H120" s="28"/>
      <c r="I120" s="28"/>
      <c r="J120" s="28"/>
      <c r="K120" s="52"/>
    </row>
    <row r="121" spans="2:11" x14ac:dyDescent="0.25">
      <c r="B121" s="163" t="s">
        <v>66</v>
      </c>
      <c r="C121" s="164"/>
      <c r="D121" s="165"/>
      <c r="E121" s="101" t="s">
        <v>65</v>
      </c>
      <c r="F121" s="27">
        <f>F122</f>
        <v>1731320.6199999999</v>
      </c>
      <c r="G121" s="27">
        <f>G123</f>
        <v>2450000</v>
      </c>
      <c r="H121" s="27">
        <f>H123</f>
        <v>2450000</v>
      </c>
      <c r="I121" s="27">
        <f t="shared" ref="I121:J123" si="3">I122</f>
        <v>2450000</v>
      </c>
      <c r="J121" s="27">
        <f t="shared" si="3"/>
        <v>2450000</v>
      </c>
      <c r="K121" s="52"/>
    </row>
    <row r="122" spans="2:11" x14ac:dyDescent="0.25">
      <c r="B122" s="163" t="s">
        <v>67</v>
      </c>
      <c r="C122" s="164"/>
      <c r="D122" s="165"/>
      <c r="E122" s="101" t="s">
        <v>65</v>
      </c>
      <c r="F122" s="27">
        <f>F123</f>
        <v>1731320.6199999999</v>
      </c>
      <c r="G122" s="27">
        <f>G123</f>
        <v>2450000</v>
      </c>
      <c r="H122" s="27">
        <f>H123</f>
        <v>2450000</v>
      </c>
      <c r="I122" s="27">
        <f t="shared" si="3"/>
        <v>2450000</v>
      </c>
      <c r="J122" s="27">
        <f t="shared" si="3"/>
        <v>2450000</v>
      </c>
      <c r="K122" s="52"/>
    </row>
    <row r="123" spans="2:11" ht="14.45" customHeight="1" x14ac:dyDescent="0.25">
      <c r="B123" s="163" t="s">
        <v>120</v>
      </c>
      <c r="C123" s="164"/>
      <c r="D123" s="165"/>
      <c r="E123" s="101" t="s">
        <v>124</v>
      </c>
      <c r="F123" s="27">
        <f>F125+F126</f>
        <v>1731320.6199999999</v>
      </c>
      <c r="G123" s="27">
        <f>G124</f>
        <v>2450000</v>
      </c>
      <c r="H123" s="27">
        <f>H124</f>
        <v>2450000</v>
      </c>
      <c r="I123" s="27">
        <f t="shared" si="3"/>
        <v>2450000</v>
      </c>
      <c r="J123" s="27">
        <f t="shared" si="3"/>
        <v>2450000</v>
      </c>
      <c r="K123" s="52"/>
    </row>
    <row r="124" spans="2:11" ht="14.45" customHeight="1" x14ac:dyDescent="0.25">
      <c r="B124" s="93">
        <v>3</v>
      </c>
      <c r="C124" s="100"/>
      <c r="D124" s="101"/>
      <c r="E124" s="101" t="s">
        <v>117</v>
      </c>
      <c r="F124" s="27">
        <f>F125+F126</f>
        <v>1731320.6199999999</v>
      </c>
      <c r="G124" s="27">
        <f>G125+G126</f>
        <v>2450000</v>
      </c>
      <c r="H124" s="27">
        <f>H125+H126</f>
        <v>2450000</v>
      </c>
      <c r="I124" s="27">
        <f>I125+I126</f>
        <v>2450000</v>
      </c>
      <c r="J124" s="27">
        <f>J125+J126</f>
        <v>2450000</v>
      </c>
      <c r="K124" s="52"/>
    </row>
    <row r="125" spans="2:11" x14ac:dyDescent="0.25">
      <c r="B125" s="33"/>
      <c r="C125" s="34">
        <v>31</v>
      </c>
      <c r="D125" s="35"/>
      <c r="E125" s="14" t="s">
        <v>70</v>
      </c>
      <c r="F125" s="28">
        <v>1684570.63</v>
      </c>
      <c r="G125" s="28">
        <v>2395000</v>
      </c>
      <c r="H125" s="28">
        <v>2395000</v>
      </c>
      <c r="I125" s="28">
        <v>2395000</v>
      </c>
      <c r="J125" s="28">
        <v>2395000</v>
      </c>
      <c r="K125" s="52"/>
    </row>
    <row r="126" spans="2:11" x14ac:dyDescent="0.25">
      <c r="B126" s="33"/>
      <c r="C126" s="34">
        <v>32</v>
      </c>
      <c r="D126" s="35"/>
      <c r="E126" s="25" t="s">
        <v>43</v>
      </c>
      <c r="F126" s="28">
        <v>46749.99</v>
      </c>
      <c r="G126" s="28">
        <v>55000</v>
      </c>
      <c r="H126" s="28">
        <v>55000</v>
      </c>
      <c r="I126" s="28">
        <v>55000</v>
      </c>
      <c r="J126" s="28">
        <v>55000</v>
      </c>
      <c r="K126" s="52"/>
    </row>
    <row r="127" spans="2:11" x14ac:dyDescent="0.25">
      <c r="B127" s="96" t="s">
        <v>16</v>
      </c>
      <c r="C127" s="102" t="s">
        <v>35</v>
      </c>
      <c r="D127" s="103"/>
      <c r="E127" s="24" t="s">
        <v>35</v>
      </c>
      <c r="F127" s="27" t="s">
        <v>35</v>
      </c>
      <c r="G127" s="114"/>
      <c r="H127" s="27" t="s">
        <v>35</v>
      </c>
      <c r="I127" s="27" t="s">
        <v>35</v>
      </c>
      <c r="J127" s="27" t="s">
        <v>35</v>
      </c>
      <c r="K127" s="52"/>
    </row>
    <row r="128" spans="2:11" x14ac:dyDescent="0.25">
      <c r="B128" s="88"/>
      <c r="C128" s="88"/>
      <c r="D128" s="88"/>
      <c r="E128" s="89"/>
      <c r="F128" s="90"/>
      <c r="G128" s="90"/>
      <c r="H128" s="90"/>
      <c r="I128" s="90"/>
      <c r="J128" s="90"/>
      <c r="K128" s="52"/>
    </row>
    <row r="129" spans="2:11" x14ac:dyDescent="0.25">
      <c r="B129" s="52"/>
      <c r="C129" s="52"/>
      <c r="D129" s="52"/>
      <c r="E129" s="52"/>
      <c r="F129" s="52"/>
      <c r="G129" s="52"/>
      <c r="H129" s="52"/>
      <c r="I129" s="52"/>
      <c r="J129" s="52"/>
      <c r="K129" s="52"/>
    </row>
    <row r="130" spans="2:11" x14ac:dyDescent="0.25">
      <c r="B130" s="52"/>
      <c r="C130" s="52"/>
      <c r="D130" s="52"/>
      <c r="E130" s="52"/>
      <c r="F130" s="52"/>
      <c r="G130" s="52"/>
      <c r="H130" s="52"/>
      <c r="I130" s="52"/>
      <c r="J130" s="52"/>
      <c r="K130" s="52"/>
    </row>
    <row r="131" spans="2:11" x14ac:dyDescent="0.25">
      <c r="B131" s="52"/>
      <c r="C131" s="52"/>
      <c r="D131" s="52"/>
      <c r="E131" s="52"/>
      <c r="F131" s="52"/>
      <c r="G131" s="52"/>
      <c r="H131" s="52"/>
      <c r="I131" s="52"/>
      <c r="J131" s="52"/>
      <c r="K131" s="52"/>
    </row>
    <row r="132" spans="2:11" x14ac:dyDescent="0.25">
      <c r="B132" s="52"/>
      <c r="C132" s="52"/>
      <c r="D132" s="52"/>
      <c r="E132" s="52"/>
      <c r="F132" s="52"/>
      <c r="G132" s="52"/>
      <c r="H132" s="52"/>
      <c r="I132" s="52"/>
      <c r="J132" s="52"/>
      <c r="K132" s="52"/>
    </row>
    <row r="133" spans="2:11" x14ac:dyDescent="0.25">
      <c r="B133" s="52"/>
      <c r="C133" s="52"/>
      <c r="D133" s="52"/>
      <c r="E133" s="52" t="s">
        <v>91</v>
      </c>
      <c r="F133" s="52"/>
      <c r="G133" s="52"/>
      <c r="H133" s="52"/>
      <c r="I133" s="52"/>
      <c r="J133" s="52"/>
      <c r="K133" s="52"/>
    </row>
    <row r="134" spans="2:11" x14ac:dyDescent="0.25">
      <c r="B134" s="38"/>
      <c r="C134" s="38"/>
      <c r="D134" s="38"/>
      <c r="E134" s="38"/>
      <c r="F134" s="38"/>
      <c r="G134" s="38"/>
      <c r="H134" s="38"/>
      <c r="I134" s="38"/>
      <c r="J134" s="38"/>
    </row>
  </sheetData>
  <mergeCells count="49">
    <mergeCell ref="E2:H2"/>
    <mergeCell ref="B99:D99"/>
    <mergeCell ref="B100:D100"/>
    <mergeCell ref="B101:D101"/>
    <mergeCell ref="B91:D91"/>
    <mergeCell ref="B94:D94"/>
    <mergeCell ref="B36:D36"/>
    <mergeCell ref="B77:D77"/>
    <mergeCell ref="B78:D78"/>
    <mergeCell ref="B72:D72"/>
    <mergeCell ref="B67:D67"/>
    <mergeCell ref="B63:D63"/>
    <mergeCell ref="B40:D40"/>
    <mergeCell ref="B53:D53"/>
    <mergeCell ref="B24:D24"/>
    <mergeCell ref="B31:D31"/>
    <mergeCell ref="B49:D49"/>
    <mergeCell ref="B111:D111"/>
    <mergeCell ref="B112:D112"/>
    <mergeCell ref="B73:D73"/>
    <mergeCell ref="B85:D85"/>
    <mergeCell ref="B90:D90"/>
    <mergeCell ref="B104:D104"/>
    <mergeCell ref="B95:D95"/>
    <mergeCell ref="B84:D84"/>
    <mergeCell ref="B68:D68"/>
    <mergeCell ref="B4:J4"/>
    <mergeCell ref="B9:D9"/>
    <mergeCell ref="B17:D17"/>
    <mergeCell ref="B18:D18"/>
    <mergeCell ref="B11:D11"/>
    <mergeCell ref="B10:D10"/>
    <mergeCell ref="B16:D16"/>
    <mergeCell ref="B6:J6"/>
    <mergeCell ref="B8:E8"/>
    <mergeCell ref="B23:D23"/>
    <mergeCell ref="B30:D30"/>
    <mergeCell ref="B32:D32"/>
    <mergeCell ref="B58:D58"/>
    <mergeCell ref="B62:D62"/>
    <mergeCell ref="B57:D57"/>
    <mergeCell ref="B121:D121"/>
    <mergeCell ref="B122:D122"/>
    <mergeCell ref="B123:D123"/>
    <mergeCell ref="B105:D105"/>
    <mergeCell ref="B106:D106"/>
    <mergeCell ref="B107:D107"/>
    <mergeCell ref="B116:D116"/>
    <mergeCell ref="B117:D117"/>
  </mergeCells>
  <pageMargins left="0.7" right="0.7" top="0.75" bottom="0.75" header="0.3" footer="0.3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rashoda'!Print_Area</vt:lpstr>
      <vt:lpstr>SAŽETAK!Print_Area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Vanja Klaric</cp:lastModifiedBy>
  <cp:lastPrinted>2025-11-12T06:39:14Z</cp:lastPrinted>
  <dcterms:created xsi:type="dcterms:W3CDTF">2022-08-12T12:51:27Z</dcterms:created>
  <dcterms:modified xsi:type="dcterms:W3CDTF">2026-01-26T07:43:43Z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