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nja Klaric\Desktop\IZVRŠENJE FINANCIJSKOG PLANA\"/>
    </mc:Choice>
  </mc:AlternateContent>
  <bookViews>
    <workbookView xWindow="0" yWindow="0" windowWidth="28800" windowHeight="12135" activeTab="4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POSEBNI DIO" sheetId="7" r:id="rId5"/>
  </sheets>
  <definedNames>
    <definedName name="_xlnm.Print_Area" localSheetId="1">' Račun prihoda i rashoda'!$B$1:$I$87</definedName>
    <definedName name="_xlnm.Print_Area" localSheetId="0">SAŽETAK!$B$1:$L$27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7" l="1"/>
  <c r="I11" i="7"/>
  <c r="F23" i="5"/>
  <c r="F22" i="5" s="1"/>
  <c r="F43" i="7" l="1"/>
  <c r="H37" i="7"/>
  <c r="I37" i="7" s="1"/>
  <c r="H46" i="7"/>
  <c r="H45" i="7" s="1"/>
  <c r="H53" i="7"/>
  <c r="I64" i="7"/>
  <c r="H70" i="7"/>
  <c r="H69" i="7" s="1"/>
  <c r="H78" i="7"/>
  <c r="H85" i="7"/>
  <c r="H84" i="7" s="1"/>
  <c r="H83" i="7" s="1"/>
  <c r="H90" i="7"/>
  <c r="H89" i="7" s="1"/>
  <c r="H88" i="7" s="1"/>
  <c r="I88" i="7" s="1"/>
  <c r="H95" i="7"/>
  <c r="I95" i="7" s="1"/>
  <c r="I108" i="7"/>
  <c r="H106" i="7"/>
  <c r="H105" i="7" s="1"/>
  <c r="I105" i="7" s="1"/>
  <c r="H132" i="7"/>
  <c r="H131" i="7" s="1"/>
  <c r="H143" i="7"/>
  <c r="H142" i="7" s="1"/>
  <c r="H141" i="7" s="1"/>
  <c r="H153" i="7"/>
  <c r="F131" i="7"/>
  <c r="F12" i="7"/>
  <c r="F122" i="7"/>
  <c r="F113" i="7"/>
  <c r="F52" i="7"/>
  <c r="F36" i="7"/>
  <c r="F35" i="7" s="1"/>
  <c r="F6" i="8"/>
  <c r="F7" i="8"/>
  <c r="D6" i="8"/>
  <c r="D7" i="8"/>
  <c r="F7" i="5"/>
  <c r="F15" i="5"/>
  <c r="F18" i="5"/>
  <c r="C30" i="5"/>
  <c r="C15" i="5"/>
  <c r="C8" i="5"/>
  <c r="C6" i="5"/>
  <c r="G36" i="3"/>
  <c r="G35" i="3" s="1"/>
  <c r="G34" i="3" s="1"/>
  <c r="G33" i="3" s="1"/>
  <c r="G26" i="3"/>
  <c r="G25" i="3"/>
  <c r="G18" i="3"/>
  <c r="G17" i="3" s="1"/>
  <c r="G13" i="3"/>
  <c r="G12" i="3"/>
  <c r="L10" i="1"/>
  <c r="K10" i="1"/>
  <c r="L12" i="1"/>
  <c r="K12" i="1"/>
  <c r="G15" i="1"/>
  <c r="G16" i="1" s="1"/>
  <c r="G12" i="1"/>
  <c r="G11" i="3" l="1"/>
  <c r="G10" i="3" s="1"/>
  <c r="H36" i="7"/>
  <c r="H35" i="7" s="1"/>
  <c r="H94" i="7"/>
  <c r="H104" i="7"/>
  <c r="I104" i="7" s="1"/>
  <c r="F11" i="7"/>
  <c r="H56" i="7"/>
  <c r="H52" i="7" s="1"/>
  <c r="I94" i="7" l="1"/>
  <c r="H93" i="7"/>
  <c r="I93" i="7" s="1"/>
  <c r="J35" i="3"/>
  <c r="J34" i="3" s="1"/>
  <c r="H35" i="5"/>
  <c r="G35" i="5"/>
  <c r="G34" i="5"/>
  <c r="H32" i="5"/>
  <c r="H31" i="5"/>
  <c r="G32" i="5"/>
  <c r="G31" i="5"/>
  <c r="H25" i="5"/>
  <c r="G25" i="5"/>
  <c r="H19" i="5"/>
  <c r="H18" i="5"/>
  <c r="G19" i="5"/>
  <c r="G18" i="5"/>
  <c r="H16" i="5"/>
  <c r="G16" i="5"/>
  <c r="G14" i="5"/>
  <c r="G12" i="5"/>
  <c r="G11" i="5"/>
  <c r="H9" i="5"/>
  <c r="G9" i="5"/>
  <c r="G7" i="5"/>
  <c r="I70" i="7"/>
  <c r="I85" i="7"/>
  <c r="I101" i="7"/>
  <c r="I126" i="7"/>
  <c r="I131" i="7"/>
  <c r="I132" i="7"/>
  <c r="I143" i="7"/>
  <c r="I142" i="7"/>
  <c r="I141" i="7"/>
  <c r="I153" i="7"/>
  <c r="H149" i="7"/>
  <c r="H130" i="7"/>
  <c r="H129" i="7" s="1"/>
  <c r="H122" i="7"/>
  <c r="H121" i="7" s="1"/>
  <c r="H120" i="7" s="1"/>
  <c r="H113" i="7"/>
  <c r="I113" i="7" s="1"/>
  <c r="H117" i="7"/>
  <c r="I117" i="7" s="1"/>
  <c r="I100" i="7"/>
  <c r="I99" i="7"/>
  <c r="I78" i="7"/>
  <c r="I69" i="7"/>
  <c r="I56" i="7"/>
  <c r="I45" i="7"/>
  <c r="I40" i="7"/>
  <c r="I36" i="7"/>
  <c r="I35" i="7"/>
  <c r="H14" i="7"/>
  <c r="I14" i="7" s="1"/>
  <c r="F6" i="5"/>
  <c r="H15" i="5"/>
  <c r="H8" i="5"/>
  <c r="F30" i="5"/>
  <c r="G30" i="5" s="1"/>
  <c r="H8" i="8"/>
  <c r="H7" i="8"/>
  <c r="H6" i="8"/>
  <c r="G8" i="8"/>
  <c r="G7" i="8"/>
  <c r="G6" i="8"/>
  <c r="K37" i="3"/>
  <c r="K39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1" i="3"/>
  <c r="K62" i="3"/>
  <c r="K63" i="3"/>
  <c r="K64" i="3"/>
  <c r="K65" i="3"/>
  <c r="K66" i="3"/>
  <c r="L69" i="3"/>
  <c r="K69" i="3"/>
  <c r="K70" i="3"/>
  <c r="K71" i="3"/>
  <c r="L72" i="3"/>
  <c r="K72" i="3"/>
  <c r="K73" i="3"/>
  <c r="K74" i="3"/>
  <c r="L76" i="3"/>
  <c r="K76" i="3"/>
  <c r="L77" i="3"/>
  <c r="K78" i="3"/>
  <c r="K79" i="3"/>
  <c r="K81" i="3"/>
  <c r="K86" i="3"/>
  <c r="K85" i="3"/>
  <c r="K19" i="3"/>
  <c r="K23" i="3"/>
  <c r="L21" i="3"/>
  <c r="K27" i="3"/>
  <c r="H11" i="3"/>
  <c r="H10" i="3" s="1"/>
  <c r="J26" i="3"/>
  <c r="J25" i="3" s="1"/>
  <c r="L25" i="3" s="1"/>
  <c r="H34" i="3"/>
  <c r="H33" i="3" s="1"/>
  <c r="I149" i="7" l="1"/>
  <c r="H148" i="7"/>
  <c r="H147" i="7" s="1"/>
  <c r="H146" i="7" s="1"/>
  <c r="H112" i="7"/>
  <c r="H111" i="7" s="1"/>
  <c r="G8" i="5"/>
  <c r="G15" i="5"/>
  <c r="G6" i="5"/>
  <c r="I52" i="7"/>
  <c r="K34" i="3"/>
  <c r="J33" i="3"/>
  <c r="I122" i="7"/>
  <c r="H13" i="7"/>
  <c r="H77" i="7"/>
  <c r="I77" i="7" s="1"/>
  <c r="K77" i="3"/>
  <c r="K40" i="3"/>
  <c r="F44" i="7"/>
  <c r="F111" i="7"/>
  <c r="F120" i="7"/>
  <c r="F130" i="7"/>
  <c r="F148" i="7"/>
  <c r="H15" i="1"/>
  <c r="D7" i="5"/>
  <c r="D14" i="5"/>
  <c r="H14" i="5" s="1"/>
  <c r="D34" i="5"/>
  <c r="H34" i="5" s="1"/>
  <c r="D23" i="5"/>
  <c r="D30" i="5"/>
  <c r="H30" i="5" s="1"/>
  <c r="D22" i="5" l="1"/>
  <c r="D6" i="5"/>
  <c r="H6" i="5" s="1"/>
  <c r="H7" i="5"/>
  <c r="I121" i="7"/>
  <c r="H44" i="7"/>
  <c r="H43" i="7" s="1"/>
  <c r="I120" i="7"/>
  <c r="I112" i="7"/>
  <c r="F129" i="7"/>
  <c r="I129" i="7" s="1"/>
  <c r="I130" i="7"/>
  <c r="I13" i="7"/>
  <c r="H11" i="7"/>
  <c r="F147" i="7"/>
  <c r="I148" i="7"/>
  <c r="I111" i="7"/>
  <c r="K36" i="3"/>
  <c r="J18" i="3"/>
  <c r="J17" i="3" s="1"/>
  <c r="J13" i="3"/>
  <c r="J15" i="1"/>
  <c r="J16" i="1" s="1"/>
  <c r="J12" i="1"/>
  <c r="H10" i="7" l="1"/>
  <c r="F146" i="7"/>
  <c r="I147" i="7"/>
  <c r="K21" i="3"/>
  <c r="K22" i="3"/>
  <c r="K26" i="3"/>
  <c r="J12" i="3"/>
  <c r="J11" i="3" s="1"/>
  <c r="J10" i="3" s="1"/>
  <c r="K17" i="3"/>
  <c r="I46" i="7"/>
  <c r="I146" i="7" l="1"/>
  <c r="F10" i="7"/>
  <c r="F9" i="7" s="1"/>
  <c r="F8" i="7" s="1"/>
  <c r="L12" i="3"/>
  <c r="K12" i="3"/>
  <c r="L11" i="3"/>
  <c r="K11" i="3" l="1"/>
  <c r="L10" i="3"/>
  <c r="K10" i="3"/>
  <c r="I44" i="7"/>
  <c r="I83" i="7" l="1"/>
  <c r="H9" i="7"/>
  <c r="H8" i="7" s="1"/>
  <c r="I43" i="7" l="1"/>
  <c r="H16" i="1"/>
  <c r="K33" i="3" l="1"/>
  <c r="L35" i="3" l="1"/>
  <c r="L42" i="3"/>
  <c r="L34" i="3"/>
  <c r="L33" i="3" l="1"/>
  <c r="L14" i="1"/>
  <c r="L13" i="1"/>
  <c r="K38" i="3" l="1"/>
  <c r="K35" i="3"/>
  <c r="K14" i="1"/>
  <c r="K13" i="1"/>
  <c r="I12" i="7" l="1"/>
  <c r="L15" i="1"/>
  <c r="K15" i="1"/>
  <c r="I10" i="7" l="1"/>
  <c r="I84" i="7"/>
  <c r="I9" i="7" l="1"/>
  <c r="K14" i="3"/>
  <c r="I8" i="7" l="1"/>
  <c r="K18" i="3"/>
  <c r="K13" i="3"/>
  <c r="K25" i="3" l="1"/>
  <c r="H24" i="5"/>
  <c r="H22" i="5" l="1"/>
  <c r="H23" i="5"/>
  <c r="G24" i="5"/>
  <c r="G22" i="5"/>
  <c r="G23" i="5"/>
  <c r="C24" i="5"/>
  <c r="C23" i="5"/>
  <c r="C22" i="5"/>
</calcChain>
</file>

<file path=xl/sharedStrings.xml><?xml version="1.0" encoding="utf-8"?>
<sst xmlns="http://schemas.openxmlformats.org/spreadsheetml/2006/main" count="441" uniqueCount="205">
  <si>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</si>
  <si>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</si>
  <si>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</si>
  <si>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</si>
  <si>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</si>
  <si>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</si>
  <si>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</si>
  <si>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</si>
  <si>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</si>
  <si>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II. POSEBNI DIO</t>
  </si>
  <si>
    <t>I. OPĆI DIO</t>
  </si>
  <si>
    <t>Materijalni rashodi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</si>
  <si>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</si>
  <si>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</si>
  <si>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</si>
  <si>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</si>
  <si>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</si>
  <si>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….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</si>
  <si>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</si>
  <si>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</si>
  <si>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</si>
  <si>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</si>
  <si>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</si>
  <si>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</si>
  <si>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</si>
  <si>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</si>
  <si>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</si>
  <si>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</si>
  <si>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</si>
  <si>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</si>
  <si>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</si>
  <si>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</si>
  <si>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</si>
  <si>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</si>
  <si>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</si>
  <si>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</si>
  <si>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</si>
  <si>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</si>
  <si>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</si>
  <si>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</si>
  <si>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</si>
  <si>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</si>
  <si>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</si>
  <si>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</si>
  <si>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</si>
  <si>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</si>
  <si>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</si>
  <si>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Napomena:  Iznosi u stupcu "OSTVARENJE/IZVRŠENJE 1.-6.2022." preračunavaju se iz kuna u eure prema fiksnom tečaju konverzije (1 EUR=7,53450 kuna) i po pravilima za preračunavanje i zaokruživanje.</t>
  </si>
  <si>
    <t>Napomena : Iznosi u stupcima "OSTVARENJE/IZVRŠENJE 1.-6.2022." i "OSTVARENJE/IZVRŠENJE 1.-6. 2023." iskazuju se na dvije decimale.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</si>
  <si>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</si>
  <si>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SAŽETAK RAČUNA PRIHODA I RASHODA</t>
  </si>
  <si>
    <t xml:space="preserve">OSTVARENJE/IZVRŠENJE 
1.-12.2023. </t>
  </si>
  <si>
    <t xml:space="preserve"> </t>
  </si>
  <si>
    <t>Prihodi iz nadležnog proračuna i od HZZO-a temeljem ugovorenih obveza</t>
  </si>
  <si>
    <t xml:space="preserve">Prihodi iz nadležnog proračuna za financiranje redovne djelatnosti proračunskih korisnika  </t>
  </si>
  <si>
    <t xml:space="preserve">Prihodi iz nadležnog proračuna za financiranje rashoda poslovanja  </t>
  </si>
  <si>
    <t xml:space="preserve">Prihodi od imovine  </t>
  </si>
  <si>
    <t xml:space="preserve">Prihodi od financijske imovine  </t>
  </si>
  <si>
    <t xml:space="preserve">Kamate na oročena sredstva i depozite po viđenju </t>
  </si>
  <si>
    <t xml:space="preserve">Tekuće donacije </t>
  </si>
  <si>
    <t xml:space="preserve">OSTVARENJE/ IZVRŠENJE 
1.-12.2023. </t>
  </si>
  <si>
    <t xml:space="preserve">Ostali rashodi za zaposlene </t>
  </si>
  <si>
    <t xml:space="preserve">Doprinos na plaće </t>
  </si>
  <si>
    <t xml:space="preserve">Doprinos za obvezno zdravstveno osiguranje </t>
  </si>
  <si>
    <t xml:space="preserve">Naknade troškova zaposlenima </t>
  </si>
  <si>
    <t xml:space="preserve">Službena putovanja </t>
  </si>
  <si>
    <t xml:space="preserve">Naknade za prijevoz, za rad na terenu i odvojeni život </t>
  </si>
  <si>
    <t xml:space="preserve">Stručno usavršavanje zaposlenih </t>
  </si>
  <si>
    <t>Rashodi za materijal i energiju</t>
  </si>
  <si>
    <t>Uredski materijal i ostali materijalni rashodi</t>
  </si>
  <si>
    <t xml:space="preserve">Materijal i sirovine </t>
  </si>
  <si>
    <t xml:space="preserve">Energija </t>
  </si>
  <si>
    <t xml:space="preserve">Materijal i dijelovi za tekuće investicijsko održavanje </t>
  </si>
  <si>
    <t xml:space="preserve">Sitan inventar i auto gume </t>
  </si>
  <si>
    <t xml:space="preserve">Službena , radna i zaštitna odjeća </t>
  </si>
  <si>
    <t>Rashodi za usluge</t>
  </si>
  <si>
    <t>Usluge telefona, poštei prijevoza</t>
  </si>
  <si>
    <t xml:space="preserve">Usluge tekućeg investicijskog održavanja </t>
  </si>
  <si>
    <t xml:space="preserve">Usluge promidžbe i informiranja </t>
  </si>
  <si>
    <t xml:space="preserve">Komunalne usluge </t>
  </si>
  <si>
    <t xml:space="preserve">Zdravstvene i veterinarske usluge </t>
  </si>
  <si>
    <t xml:space="preserve">Intelektualne i osoben usluge </t>
  </si>
  <si>
    <t>Računalne usluge</t>
  </si>
  <si>
    <t xml:space="preserve">Ostale usluge </t>
  </si>
  <si>
    <t xml:space="preserve">Ostali nespomenuti rashodi poslovanja </t>
  </si>
  <si>
    <t>Financijski rashodi</t>
  </si>
  <si>
    <t>Ostali financijski rashodi</t>
  </si>
  <si>
    <t xml:space="preserve">Bankarske usluge i usluge platnog prometa </t>
  </si>
  <si>
    <t xml:space="preserve">Rashodi za nabavu proizvedene dugotrajne imovine </t>
  </si>
  <si>
    <t xml:space="preserve">Računala i računalna oprema </t>
  </si>
  <si>
    <t xml:space="preserve">Pomoći proračunskim korisnicima iz proračuna koji im nije nadležan </t>
  </si>
  <si>
    <t xml:space="preserve">Tekuće pomoći proračunskim korisnicima iz proračuna koji im nije nadležan </t>
  </si>
  <si>
    <t xml:space="preserve">Pristojbe i naknade </t>
  </si>
  <si>
    <t xml:space="preserve">Troškovi sudskih postupaka </t>
  </si>
  <si>
    <t xml:space="preserve">Oprema za održavanje i zaštitu </t>
  </si>
  <si>
    <t xml:space="preserve">Uređaji, strojevi i oprema za ostale namjene </t>
  </si>
  <si>
    <t xml:space="preserve">Knjige </t>
  </si>
  <si>
    <t>5 Pomoći</t>
  </si>
  <si>
    <t xml:space="preserve">09 Obrazovanje </t>
  </si>
  <si>
    <t xml:space="preserve">Materijalni rashodi </t>
  </si>
  <si>
    <t xml:space="preserve">Stručno usavršavanje zaposlenika </t>
  </si>
  <si>
    <t xml:space="preserve">Ostale naknade troškova zaposlenima </t>
  </si>
  <si>
    <t xml:space="preserve">Računalne usluge </t>
  </si>
  <si>
    <t xml:space="preserve">Financijski rashodi </t>
  </si>
  <si>
    <t xml:space="preserve">Uredski materijal i ostali materijalni rashodi </t>
  </si>
  <si>
    <t xml:space="preserve"> IZVRŠENJE 
1.-12.2023. </t>
  </si>
  <si>
    <t xml:space="preserve">Članarine i norme </t>
  </si>
  <si>
    <t>7=5/3*100</t>
  </si>
  <si>
    <t>5=4/2*100</t>
  </si>
  <si>
    <t xml:space="preserve">Intelektualne i osobne usluge </t>
  </si>
  <si>
    <t>Izvor 1.1.</t>
  </si>
  <si>
    <t xml:space="preserve">Naknade građanima i kućanstvima na zemelju osiguranja i druge naknade štete </t>
  </si>
  <si>
    <t xml:space="preserve">Ostale naknade građanima i kućanstvima iz proračuna </t>
  </si>
  <si>
    <t>Naknade građanima i kućanstvima u naravi</t>
  </si>
  <si>
    <t xml:space="preserve">Komunikacijska oprema </t>
  </si>
  <si>
    <t xml:space="preserve">Sportska i glazbena oprema </t>
  </si>
  <si>
    <t xml:space="preserve">Instrumenti uređaji i strojevi </t>
  </si>
  <si>
    <t xml:space="preserve">091 Predškolsko i osnovno obrazovanje </t>
  </si>
  <si>
    <t>Redovana programska djelatnost OŠ</t>
  </si>
  <si>
    <t>Izvor 1.2.</t>
  </si>
  <si>
    <t xml:space="preserve">Prihod za decentralizirane funkcije </t>
  </si>
  <si>
    <t xml:space="preserve">KAPITALNA ULAGANJA U OPREMU -DECENTRALIZIRANA SREDSTVA </t>
  </si>
  <si>
    <t>PROGRAM 3201</t>
  </si>
  <si>
    <t xml:space="preserve">ŠIRE JAVNE POTREBE - IZNAD MINIMALNOG STANDARDA </t>
  </si>
  <si>
    <t xml:space="preserve"> Aktivnost A320102</t>
  </si>
  <si>
    <t>Izvor 5.3.</t>
  </si>
  <si>
    <t>Pomoć iz državnog proračuna PK</t>
  </si>
  <si>
    <t>Izvor 5.4</t>
  </si>
  <si>
    <t xml:space="preserve">Pomoći iz Županijskog proračuna PK  </t>
  </si>
  <si>
    <t xml:space="preserve">NABAVA UDŽBENIK I PRIBORA </t>
  </si>
  <si>
    <t xml:space="preserve"> Aktivnost A320104</t>
  </si>
  <si>
    <t xml:space="preserve">PROJEKT E ŠKOLE </t>
  </si>
  <si>
    <t>Izvor 3.1</t>
  </si>
  <si>
    <t>Tekući projekat T320105</t>
  </si>
  <si>
    <t>EU PROJEKAT S POMOĆNIKOM MOGU BOLJE 6</t>
  </si>
  <si>
    <t xml:space="preserve">PROGRAM 3202 </t>
  </si>
  <si>
    <t xml:space="preserve">KAPITALNA ULAGANJA NA OBJETIMA </t>
  </si>
  <si>
    <t>Kapitalni projekat T320201</t>
  </si>
  <si>
    <t xml:space="preserve">KUPNJA OPREME ZA OSNOVNE ŠKOLE </t>
  </si>
  <si>
    <t>Kapitalni projekat K320250</t>
  </si>
  <si>
    <t>NABAVA ŠKOLSKE LEKTIRE</t>
  </si>
  <si>
    <t>RASHODI ZA ZAPOSLENE U OŠ</t>
  </si>
  <si>
    <t>PROGRAM 3203</t>
  </si>
  <si>
    <t>Aktivnost A320301</t>
  </si>
  <si>
    <t xml:space="preserve">53 Pomoći iz državnog proračuna </t>
  </si>
  <si>
    <t>12 Porezni prihodi za decentr.prihode</t>
  </si>
  <si>
    <t xml:space="preserve">6 Donacije </t>
  </si>
  <si>
    <t xml:space="preserve">61 Donacije </t>
  </si>
  <si>
    <t xml:space="preserve">Usluge telefona, pošte i prijevoza </t>
  </si>
  <si>
    <t xml:space="preserve">Rashodi za zaposlene </t>
  </si>
  <si>
    <t xml:space="preserve">Naknade za prijevoz, za rad naterenu i odvojeni život </t>
  </si>
  <si>
    <t xml:space="preserve">Rashodi za nabavu proizvedene dugotrajne imovine  </t>
  </si>
  <si>
    <t xml:space="preserve">Naknade građanima i kućanstvima na temelju osiguranja i druge naknade </t>
  </si>
  <si>
    <t>Knjige</t>
  </si>
  <si>
    <t>Uredska oprema i namještaj</t>
  </si>
  <si>
    <t>Izvor 6.1</t>
  </si>
  <si>
    <t xml:space="preserve">Plaće za redovan rad </t>
  </si>
  <si>
    <t xml:space="preserve">Doprinosi na plaće </t>
  </si>
  <si>
    <t>Pomoći iz državnog proračuna  PK</t>
  </si>
  <si>
    <t>Materijal i dijelovi za tekuće inves.održ.</t>
  </si>
  <si>
    <t xml:space="preserve">Službena, radna i zaštitna odjeća i obuća </t>
  </si>
  <si>
    <t>Usluge telefona, pošte i prijevoza</t>
  </si>
  <si>
    <t xml:space="preserve">'Prihodi iz nadležnog proračuna za financiranje rashoda za nabavu nefinancijske imovine </t>
  </si>
  <si>
    <t xml:space="preserve">Kapitalne  pomoći proračunskim korisnicima iz proračuna koji im nije nadležan </t>
  </si>
  <si>
    <t>Aktivnost A320001</t>
  </si>
  <si>
    <t>Aktivnost K320001</t>
  </si>
  <si>
    <t xml:space="preserve">IZVANNASTAVNE I IZVANŠKOLSKE AKTIVNOSTI </t>
  </si>
  <si>
    <t>Tekući projekat T320111</t>
  </si>
  <si>
    <t xml:space="preserve">54 Pomoći iz županijskog proračuna </t>
  </si>
  <si>
    <t>CENTAR ZA AUTIZAM SPLIT</t>
  </si>
  <si>
    <t>ODSJEK ZA ODGOJ, OBRAZOVANJE, ZNANOST I TEHNIČKU KULTURU</t>
  </si>
  <si>
    <t>Glava  10301</t>
  </si>
  <si>
    <t xml:space="preserve"> DECENTRALIZIRANE FUNKCIJE - MINIMALNI FINANCIJSKI </t>
  </si>
  <si>
    <t>OSNOVNO ŠKOLSKO OBRAZOVANJE</t>
  </si>
  <si>
    <t>Program 3200</t>
  </si>
  <si>
    <t>Glavni program S02</t>
  </si>
  <si>
    <t xml:space="preserve">SUSTAV VIDEO NADZORA </t>
  </si>
  <si>
    <t xml:space="preserve">HITNE INTERVENCIJE </t>
  </si>
  <si>
    <t>Aktivnost  A320110</t>
  </si>
  <si>
    <t>Aktivnost  A320113</t>
  </si>
  <si>
    <t xml:space="preserve">Aktivnost  A320111 </t>
  </si>
  <si>
    <t>Vlastiti prihodi</t>
  </si>
  <si>
    <t xml:space="preserve">Premije osiguranja </t>
  </si>
  <si>
    <t>Donacije od pravnih i fizičkih osoba izvan općeg proračuna i povrat donacija po protesnim jamstvima</t>
  </si>
  <si>
    <t>Oprema za održavanje i zaštitu</t>
  </si>
  <si>
    <t xml:space="preserve">Intelektualne i osbne usluge </t>
  </si>
  <si>
    <t xml:space="preserve">Usluge tekućeg i investicijskog održavanja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</si>
  <si>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</si>
  <si>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IZVORNI PLAN ILI REBALANS 2024.*</t>
  </si>
  <si>
    <t>TEKUĆI PLAN 2024.*</t>
  </si>
  <si>
    <t xml:space="preserve">OSTVARENJE/IZVRŠENJE 
1.-12.2024. </t>
  </si>
  <si>
    <t xml:space="preserve">OSTVARENJE/ IZVRŠENJE 
1.-12.2024. </t>
  </si>
  <si>
    <t xml:space="preserve"> IZVRŠENJE 
1.-12.2024. </t>
  </si>
  <si>
    <t>EU PROJEKAT S POMOĆNIKOM MOGU BOLJE 7</t>
  </si>
  <si>
    <t xml:space="preserve">ODRŽAVANJE OBJEKATA OŠ </t>
  </si>
  <si>
    <t>Aktivnost  A320120</t>
  </si>
  <si>
    <t>Aktivnost K320212</t>
  </si>
  <si>
    <t xml:space="preserve">PRILAGODBA GRAĐEVINA ZA PRISTUP OSOBA SA INVALIDITETOM </t>
  </si>
  <si>
    <t xml:space="preserve">Sitaninventar i autogume </t>
  </si>
  <si>
    <t xml:space="preserve">Službena putovanja  </t>
  </si>
  <si>
    <t xml:space="preserve">Doprinos zaobvezno zdravstveno osiguranje </t>
  </si>
  <si>
    <t>IZVRŠENJE FINANCIJSKOG PLANA PRORAČUNSKOG KORISNIKA - CENTAR ZA AUTIZAM SPLIT
ZA  2024. GODINE</t>
  </si>
  <si>
    <t xml:space="preserve">Prihodi od grada </t>
  </si>
  <si>
    <t>Prihodi od grada</t>
  </si>
  <si>
    <t>Donacije 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</si>
</sst>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Times New Roman"/>
      <family val="1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56">
    <xf numFmtId="0" fontId="0" fillId="0" borderId="0" xfId="0"/>
    <xf numFmtId="0" fontId="2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5" fillId="2" borderId="3" xfId="0" quotePrefix="1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left" vertical="center" indent="1"/>
    </xf>
    <xf numFmtId="0" fontId="5" fillId="2" borderId="3" xfId="0" quotePrefix="1" applyFont="1" applyFill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8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Alignment="1">
      <alignment vertical="top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1" fillId="3" borderId="3" xfId="0" applyNumberFormat="1" applyFont="1" applyFill="1" applyBorder="1" applyAlignment="1" applyProtection="1">
      <alignment horizontal="center" vertical="center" wrapText="1"/>
    </xf>
    <xf numFmtId="0" fontId="13" fillId="0" borderId="0" xfId="0" applyFont="1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vertical="center" wrapText="1"/>
    </xf>
    <xf numFmtId="0" fontId="15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4" fontId="7" fillId="2" borderId="3" xfId="0" applyNumberFormat="1" applyFont="1" applyFill="1" applyBorder="1" applyAlignment="1">
      <alignment horizontal="right"/>
    </xf>
    <xf numFmtId="4" fontId="17" fillId="0" borderId="3" xfId="0" applyNumberFormat="1" applyFont="1" applyBorder="1"/>
    <xf numFmtId="4" fontId="5" fillId="2" borderId="3" xfId="0" applyNumberFormat="1" applyFont="1" applyFill="1" applyBorder="1" applyAlignment="1">
      <alignment horizontal="right"/>
    </xf>
    <xf numFmtId="4" fontId="18" fillId="0" borderId="3" xfId="0" applyNumberFormat="1" applyFont="1" applyBorder="1"/>
    <xf numFmtId="0" fontId="5" fillId="2" borderId="3" xfId="0" applyNumberFormat="1" applyFont="1" applyFill="1" applyBorder="1" applyAlignment="1" applyProtection="1">
      <alignment horizontal="left" vertical="center"/>
    </xf>
    <xf numFmtId="0" fontId="6" fillId="2" borderId="3" xfId="0" applyFont="1" applyFill="1" applyBorder="1" applyAlignment="1">
      <alignment horizontal="left" vertical="center" wrapText="1" indent="1"/>
    </xf>
    <xf numFmtId="0" fontId="5" fillId="2" borderId="3" xfId="0" applyFont="1" applyFill="1" applyBorder="1" applyAlignment="1">
      <alignment horizontal="left" vertical="center" wrapText="1" indent="1"/>
    </xf>
    <xf numFmtId="4" fontId="5" fillId="2" borderId="3" xfId="0" applyNumberFormat="1" applyFont="1" applyFill="1" applyBorder="1" applyAlignment="1" applyProtection="1">
      <alignment horizontal="right" wrapText="1"/>
    </xf>
    <xf numFmtId="4" fontId="7" fillId="2" borderId="3" xfId="0" applyNumberFormat="1" applyFont="1" applyFill="1" applyBorder="1" applyAlignment="1" applyProtection="1">
      <alignment horizontal="right" wrapText="1"/>
    </xf>
    <xf numFmtId="1" fontId="5" fillId="2" borderId="1" xfId="0" applyNumberFormat="1" applyFont="1" applyFill="1" applyBorder="1" applyAlignment="1">
      <alignment horizontal="left" vertical="center" wrapText="1"/>
    </xf>
    <xf numFmtId="1" fontId="5" fillId="2" borderId="2" xfId="0" applyNumberFormat="1" applyFont="1" applyFill="1" applyBorder="1" applyAlignment="1">
      <alignment horizontal="left" vertical="center" wrapText="1"/>
    </xf>
    <xf numFmtId="1" fontId="5" fillId="2" borderId="4" xfId="0" applyNumberFormat="1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 applyProtection="1">
      <alignment vertical="center" wrapText="1"/>
    </xf>
    <xf numFmtId="4" fontId="7" fillId="3" borderId="3" xfId="0" applyNumberFormat="1" applyFont="1" applyFill="1" applyBorder="1" applyAlignment="1" applyProtection="1">
      <alignment horizontal="right" wrapText="1"/>
    </xf>
    <xf numFmtId="0" fontId="14" fillId="0" borderId="0" xfId="0" applyFont="1"/>
    <xf numFmtId="0" fontId="7" fillId="2" borderId="3" xfId="0" applyFont="1" applyFill="1" applyBorder="1" applyAlignment="1">
      <alignment horizontal="left" vertical="center" wrapText="1" indent="1"/>
    </xf>
    <xf numFmtId="4" fontId="7" fillId="2" borderId="4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 vertical="center" wrapText="1"/>
    </xf>
    <xf numFmtId="0" fontId="20" fillId="2" borderId="3" xfId="0" applyNumberFormat="1" applyFont="1" applyFill="1" applyBorder="1" applyAlignment="1" applyProtection="1">
      <alignment horizontal="center" vertical="center" wrapText="1"/>
    </xf>
    <xf numFmtId="0" fontId="20" fillId="3" borderId="3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0" fillId="2" borderId="0" xfId="0" applyFill="1"/>
    <xf numFmtId="4" fontId="5" fillId="0" borderId="3" xfId="0" applyNumberFormat="1" applyFont="1" applyBorder="1"/>
    <xf numFmtId="0" fontId="23" fillId="0" borderId="0" xfId="0" applyFont="1"/>
    <xf numFmtId="4" fontId="21" fillId="0" borderId="3" xfId="0" applyNumberFormat="1" applyFont="1" applyBorder="1"/>
    <xf numFmtId="4" fontId="21" fillId="2" borderId="3" xfId="0" applyNumberFormat="1" applyFont="1" applyFill="1" applyBorder="1" applyAlignment="1">
      <alignment horizontal="right"/>
    </xf>
    <xf numFmtId="4" fontId="16" fillId="0" borderId="3" xfId="0" applyNumberFormat="1" applyFont="1" applyBorder="1"/>
    <xf numFmtId="0" fontId="22" fillId="0" borderId="3" xfId="0" applyFont="1" applyBorder="1"/>
    <xf numFmtId="1" fontId="7" fillId="2" borderId="1" xfId="0" applyNumberFormat="1" applyFont="1" applyFill="1" applyBorder="1" applyAlignment="1">
      <alignment horizontal="left" vertical="center" wrapText="1"/>
    </xf>
    <xf numFmtId="1" fontId="7" fillId="2" borderId="2" xfId="0" applyNumberFormat="1" applyFont="1" applyFill="1" applyBorder="1" applyAlignment="1">
      <alignment horizontal="left" vertical="center" wrapText="1"/>
    </xf>
    <xf numFmtId="1" fontId="7" fillId="2" borderId="4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24" fillId="2" borderId="5" xfId="0" applyNumberFormat="1" applyFont="1" applyFill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right" vertical="center"/>
    </xf>
    <xf numFmtId="0" fontId="7" fillId="0" borderId="3" xfId="0" quotePrefix="1" applyNumberFormat="1" applyFont="1" applyFill="1" applyBorder="1" applyAlignment="1" applyProtection="1">
      <alignment horizontal="center" vertical="center" wrapText="1"/>
    </xf>
    <xf numFmtId="0" fontId="20" fillId="0" borderId="3" xfId="0" quotePrefix="1" applyNumberFormat="1" applyFont="1" applyFill="1" applyBorder="1" applyAlignment="1" applyProtection="1">
      <alignment horizontal="center" vertical="center" wrapText="1"/>
    </xf>
    <xf numFmtId="4" fontId="7" fillId="0" borderId="3" xfId="0" applyNumberFormat="1" applyFont="1" applyFill="1" applyBorder="1" applyAlignment="1">
      <alignment horizontal="right"/>
    </xf>
    <xf numFmtId="4" fontId="7" fillId="3" borderId="3" xfId="0" applyNumberFormat="1" applyFont="1" applyFill="1" applyBorder="1" applyAlignment="1">
      <alignment horizontal="right"/>
    </xf>
    <xf numFmtId="4" fontId="7" fillId="0" borderId="3" xfId="0" applyNumberFormat="1" applyFont="1" applyFill="1" applyBorder="1" applyAlignment="1" applyProtection="1">
      <alignment horizontal="right" wrapText="1"/>
    </xf>
    <xf numFmtId="4" fontId="7" fillId="0" borderId="3" xfId="0" applyNumberFormat="1" applyFont="1" applyBorder="1" applyAlignment="1">
      <alignment horizontal="right"/>
    </xf>
    <xf numFmtId="0" fontId="7" fillId="3" borderId="1" xfId="0" applyFont="1" applyFill="1" applyBorder="1" applyAlignment="1">
      <alignment horizontal="left" vertical="center"/>
    </xf>
    <xf numFmtId="0" fontId="5" fillId="3" borderId="2" xfId="0" applyNumberFormat="1" applyFont="1" applyFill="1" applyBorder="1" applyAlignment="1" applyProtection="1">
      <alignment vertical="center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20" fillId="0" borderId="3" xfId="0" quotePrefix="1" applyNumberFormat="1" applyFont="1" applyFill="1" applyBorder="1" applyAlignment="1" applyProtection="1">
      <alignment horizontal="center" vertical="center"/>
    </xf>
    <xf numFmtId="4" fontId="7" fillId="0" borderId="3" xfId="0" applyNumberFormat="1" applyFont="1" applyFill="1" applyBorder="1" applyAlignment="1" applyProtection="1">
      <alignment horizontal="left" vertical="center" wrapText="1"/>
    </xf>
    <xf numFmtId="4" fontId="7" fillId="3" borderId="3" xfId="0" quotePrefix="1" applyNumberFormat="1" applyFont="1" applyFill="1" applyBorder="1" applyAlignment="1">
      <alignment horizontal="left" wrapText="1"/>
    </xf>
    <xf numFmtId="4" fontId="7" fillId="3" borderId="3" xfId="0" applyNumberFormat="1" applyFont="1" applyFill="1" applyBorder="1" applyAlignment="1" applyProtection="1">
      <alignment horizontal="center" vertical="center" wrapText="1"/>
    </xf>
    <xf numFmtId="4" fontId="7" fillId="3" borderId="3" xfId="0" applyNumberFormat="1" applyFont="1" applyFill="1" applyBorder="1" applyAlignment="1" applyProtection="1">
      <alignment horizontal="left" vertical="center" wrapText="1"/>
    </xf>
    <xf numFmtId="4" fontId="26" fillId="3" borderId="3" xfId="0" applyNumberFormat="1" applyFont="1" applyFill="1" applyBorder="1" applyAlignment="1">
      <alignment horizontal="right"/>
    </xf>
    <xf numFmtId="0" fontId="18" fillId="0" borderId="0" xfId="0" applyFont="1"/>
    <xf numFmtId="0" fontId="27" fillId="0" borderId="0" xfId="0" applyFont="1" applyAlignment="1">
      <alignment horizontal="center" vertical="center" wrapText="1"/>
    </xf>
    <xf numFmtId="4" fontId="7" fillId="0" borderId="3" xfId="0" applyNumberFormat="1" applyFont="1" applyBorder="1"/>
    <xf numFmtId="4" fontId="7" fillId="2" borderId="3" xfId="0" applyNumberFormat="1" applyFont="1" applyFill="1" applyBorder="1" applyAlignment="1"/>
    <xf numFmtId="3" fontId="5" fillId="2" borderId="3" xfId="0" applyNumberFormat="1" applyFont="1" applyFill="1" applyBorder="1" applyAlignment="1">
      <alignment horizontal="right"/>
    </xf>
    <xf numFmtId="0" fontId="17" fillId="0" borderId="0" xfId="0" applyFont="1"/>
    <xf numFmtId="4" fontId="7" fillId="2" borderId="3" xfId="0" applyNumberFormat="1" applyFont="1" applyFill="1" applyBorder="1" applyAlignment="1" applyProtection="1">
      <alignment vertical="center" wrapText="1"/>
    </xf>
    <xf numFmtId="0" fontId="19" fillId="2" borderId="4" xfId="0" applyFont="1" applyFill="1" applyBorder="1" applyAlignment="1">
      <alignment horizontal="left" vertical="center" wrapText="1"/>
    </xf>
    <xf numFmtId="4" fontId="19" fillId="2" borderId="3" xfId="0" applyNumberFormat="1" applyFont="1" applyFill="1" applyBorder="1" applyAlignment="1">
      <alignment horizontal="right"/>
    </xf>
    <xf numFmtId="0" fontId="18" fillId="2" borderId="0" xfId="0" applyFont="1" applyFill="1"/>
    <xf numFmtId="0" fontId="17" fillId="2" borderId="3" xfId="0" applyFont="1" applyFill="1" applyBorder="1" applyAlignment="1">
      <alignment wrapText="1"/>
    </xf>
    <xf numFmtId="4" fontId="19" fillId="2" borderId="4" xfId="0" applyNumberFormat="1" applyFont="1" applyFill="1" applyBorder="1" applyAlignment="1">
      <alignment horizontal="right"/>
    </xf>
    <xf numFmtId="0" fontId="7" fillId="3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vertical="top" wrapText="1"/>
    </xf>
    <xf numFmtId="0" fontId="5" fillId="0" borderId="0" xfId="0" applyFont="1"/>
    <xf numFmtId="2" fontId="5" fillId="0" borderId="3" xfId="0" applyNumberFormat="1" applyFont="1" applyBorder="1"/>
    <xf numFmtId="0" fontId="5" fillId="0" borderId="3" xfId="0" applyFont="1" applyBorder="1"/>
    <xf numFmtId="4" fontId="28" fillId="0" borderId="3" xfId="0" applyNumberFormat="1" applyFont="1" applyBorder="1"/>
    <xf numFmtId="4" fontId="23" fillId="0" borderId="3" xfId="0" applyNumberFormat="1" applyFont="1" applyBorder="1"/>
    <xf numFmtId="4" fontId="16" fillId="0" borderId="0" xfId="0" applyNumberFormat="1" applyFont="1"/>
    <xf numFmtId="0" fontId="28" fillId="0" borderId="0" xfId="0" applyFont="1"/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24" fillId="2" borderId="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7" fillId="3" borderId="1" xfId="0" applyNumberFormat="1" applyFont="1" applyFill="1" applyBorder="1" applyAlignment="1" applyProtection="1">
      <alignment horizontal="left" vertical="center" wrapText="1"/>
    </xf>
    <xf numFmtId="0" fontId="5" fillId="3" borderId="2" xfId="0" applyNumberFormat="1" applyFont="1" applyFill="1" applyBorder="1" applyAlignment="1" applyProtection="1">
      <alignment vertical="center" wrapText="1"/>
    </xf>
    <xf numFmtId="0" fontId="5" fillId="3" borderId="2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vertical="center" wrapText="1"/>
    </xf>
    <xf numFmtId="0" fontId="5" fillId="0" borderId="2" xfId="0" applyNumberFormat="1" applyFont="1" applyFill="1" applyBorder="1" applyAlignment="1" applyProtection="1">
      <alignment vertical="center"/>
    </xf>
    <xf numFmtId="0" fontId="7" fillId="0" borderId="1" xfId="0" quotePrefix="1" applyFont="1" applyFill="1" applyBorder="1" applyAlignment="1">
      <alignment horizontal="left" vertical="center"/>
    </xf>
    <xf numFmtId="0" fontId="7" fillId="0" borderId="3" xfId="0" quotePrefix="1" applyFont="1" applyBorder="1" applyAlignment="1">
      <alignment horizontal="center" vertical="center" wrapText="1"/>
    </xf>
    <xf numFmtId="0" fontId="20" fillId="0" borderId="3" xfId="0" quotePrefix="1" applyFont="1" applyBorder="1" applyAlignment="1">
      <alignment horizontal="center" wrapText="1"/>
    </xf>
    <xf numFmtId="0" fontId="20" fillId="0" borderId="1" xfId="0" quotePrefix="1" applyFont="1" applyBorder="1" applyAlignment="1">
      <alignment horizontal="center" wrapText="1"/>
    </xf>
    <xf numFmtId="0" fontId="7" fillId="3" borderId="3" xfId="0" quotePrefix="1" applyFont="1" applyFill="1" applyBorder="1" applyAlignment="1">
      <alignment horizontal="left" vertical="center" wrapText="1"/>
    </xf>
    <xf numFmtId="0" fontId="7" fillId="0" borderId="1" xfId="0" quotePrefix="1" applyFont="1" applyBorder="1" applyAlignment="1">
      <alignment horizontal="left" vertical="center"/>
    </xf>
    <xf numFmtId="0" fontId="7" fillId="3" borderId="1" xfId="0" quotePrefix="1" applyNumberFormat="1" applyFont="1" applyFill="1" applyBorder="1" applyAlignment="1" applyProtection="1">
      <alignment horizontal="left" vertical="center" wrapText="1"/>
    </xf>
    <xf numFmtId="0" fontId="7" fillId="0" borderId="1" xfId="0" quotePrefix="1" applyNumberFormat="1" applyFont="1" applyFill="1" applyBorder="1" applyAlignment="1" applyProtection="1">
      <alignment horizontal="left" vertical="center" wrapText="1"/>
    </xf>
    <xf numFmtId="0" fontId="7" fillId="2" borderId="5" xfId="0" applyNumberFormat="1" applyFont="1" applyFill="1" applyBorder="1" applyAlignment="1" applyProtection="1">
      <alignment horizontal="left" vertical="center" wrapText="1"/>
    </xf>
    <xf numFmtId="0" fontId="7" fillId="3" borderId="1" xfId="0" quotePrefix="1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 wrapText="1"/>
    </xf>
    <xf numFmtId="0" fontId="7" fillId="3" borderId="4" xfId="0" quotePrefix="1" applyFont="1" applyFill="1" applyBorder="1" applyAlignment="1">
      <alignment horizontal="left" wrapText="1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20" fillId="0" borderId="1" xfId="0" quotePrefix="1" applyFont="1" applyBorder="1" applyAlignment="1">
      <alignment horizontal="center" vertical="center" wrapText="1"/>
    </xf>
    <xf numFmtId="0" fontId="20" fillId="0" borderId="2" xfId="0" quotePrefix="1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11" fillId="3" borderId="1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1" fillId="3" borderId="4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4" fillId="3" borderId="4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" fontId="7" fillId="2" borderId="1" xfId="0" applyNumberFormat="1" applyFont="1" applyFill="1" applyBorder="1" applyAlignment="1">
      <alignment horizontal="left" vertical="center" wrapText="1"/>
    </xf>
    <xf numFmtId="1" fontId="7" fillId="2" borderId="2" xfId="0" applyNumberFormat="1" applyFont="1" applyFill="1" applyBorder="1" applyAlignment="1">
      <alignment horizontal="left" vertical="center" wrapText="1"/>
    </xf>
    <xf numFmtId="1" fontId="7" fillId="2" borderId="4" xfId="0" applyNumberFormat="1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</cellXfs>
  <cellStyles count="2">
    <cellStyle name="Normal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5"/>
  <sheetViews>
    <sheetView topLeftCell="B16" zoomScaleNormal="100" workbookViewId="0">
      <selection activeCell="J15" sqref="J15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0" t="s">
        <v>201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9"/>
    </row>
    <row r="2" spans="2:13" ht="18" customHeight="1" x14ac:dyDescent="0.25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2"/>
    </row>
    <row r="3" spans="2:13" ht="15.75" customHeight="1" x14ac:dyDescent="0.25">
      <c r="B3" s="110" t="s">
        <v>10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8"/>
    </row>
    <row r="4" spans="2:13" ht="18" x14ac:dyDescent="0.25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3"/>
    </row>
    <row r="5" spans="2:13" ht="18" customHeight="1" x14ac:dyDescent="0.25">
      <c r="B5" s="110" t="s">
        <v>39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7"/>
    </row>
    <row r="6" spans="2:13" ht="18" customHeight="1" x14ac:dyDescent="0.25"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7"/>
    </row>
    <row r="7" spans="2:13" ht="18" customHeight="1" x14ac:dyDescent="0.25">
      <c r="B7" s="128" t="s">
        <v>50</v>
      </c>
      <c r="C7" s="128"/>
      <c r="D7" s="128"/>
      <c r="E7" s="128"/>
      <c r="F7" s="128"/>
      <c r="G7" s="70"/>
      <c r="H7" s="71"/>
      <c r="I7" s="71"/>
      <c r="J7" s="71"/>
      <c r="K7" s="72"/>
      <c r="L7" s="72"/>
    </row>
    <row r="8" spans="2:13" ht="25.5" x14ac:dyDescent="0.25">
      <c r="B8" s="121" t="s">
        <v>8</v>
      </c>
      <c r="C8" s="121"/>
      <c r="D8" s="121"/>
      <c r="E8" s="121"/>
      <c r="F8" s="121"/>
      <c r="G8" s="73" t="s">
        <v>51</v>
      </c>
      <c r="H8" s="73" t="s">
        <v>188</v>
      </c>
      <c r="I8" s="73" t="s">
        <v>189</v>
      </c>
      <c r="J8" s="73" t="s">
        <v>190</v>
      </c>
      <c r="K8" s="73" t="s">
        <v>20</v>
      </c>
      <c r="L8" s="73" t="s">
        <v>37</v>
      </c>
    </row>
    <row r="9" spans="2:13" x14ac:dyDescent="0.25">
      <c r="B9" s="122">
        <v>1</v>
      </c>
      <c r="C9" s="122"/>
      <c r="D9" s="122"/>
      <c r="E9" s="122"/>
      <c r="F9" s="123"/>
      <c r="G9" s="74">
        <v>2</v>
      </c>
      <c r="H9" s="53">
        <v>3</v>
      </c>
      <c r="I9" s="53">
        <v>4</v>
      </c>
      <c r="J9" s="53">
        <v>5</v>
      </c>
      <c r="K9" s="53" t="s">
        <v>29</v>
      </c>
      <c r="L9" s="53" t="s">
        <v>107</v>
      </c>
    </row>
    <row r="10" spans="2:13" x14ac:dyDescent="0.25">
      <c r="B10" s="117" t="s">
        <v>22</v>
      </c>
      <c r="C10" s="118"/>
      <c r="D10" s="118"/>
      <c r="E10" s="118"/>
      <c r="F10" s="119"/>
      <c r="G10" s="75">
        <v>1710546.61</v>
      </c>
      <c r="H10" s="75">
        <v>2191183</v>
      </c>
      <c r="I10" s="75">
        <v>0</v>
      </c>
      <c r="J10" s="75">
        <v>2381467.11</v>
      </c>
      <c r="K10" s="75">
        <f>J10/G10*100</f>
        <v>139.22257926663571</v>
      </c>
      <c r="L10" s="75">
        <f>J10/H10*100</f>
        <v>108.68408115616084</v>
      </c>
    </row>
    <row r="11" spans="2:13" x14ac:dyDescent="0.25">
      <c r="B11" s="120" t="s">
        <v>21</v>
      </c>
      <c r="C11" s="119"/>
      <c r="D11" s="119"/>
      <c r="E11" s="119"/>
      <c r="F11" s="119"/>
      <c r="G11" s="75">
        <v>0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</row>
    <row r="12" spans="2:13" x14ac:dyDescent="0.25">
      <c r="B12" s="114" t="s">
        <v>0</v>
      </c>
      <c r="C12" s="115"/>
      <c r="D12" s="115"/>
      <c r="E12" s="115"/>
      <c r="F12" s="116"/>
      <c r="G12" s="76">
        <f>G10</f>
        <v>1710546.61</v>
      </c>
      <c r="H12" s="76">
        <v>2191183</v>
      </c>
      <c r="I12" s="76">
        <v>0</v>
      </c>
      <c r="J12" s="76">
        <f>J10</f>
        <v>2381467.11</v>
      </c>
      <c r="K12" s="76">
        <f>J12/G12*100</f>
        <v>139.22257926663571</v>
      </c>
      <c r="L12" s="76">
        <f>J12/H12*100</f>
        <v>108.68408115616084</v>
      </c>
    </row>
    <row r="13" spans="2:13" x14ac:dyDescent="0.25">
      <c r="B13" s="127" t="s">
        <v>23</v>
      </c>
      <c r="C13" s="118"/>
      <c r="D13" s="118"/>
      <c r="E13" s="118"/>
      <c r="F13" s="118"/>
      <c r="G13" s="75">
        <v>1672833.91</v>
      </c>
      <c r="H13" s="75">
        <v>2149784</v>
      </c>
      <c r="I13" s="75">
        <v>0</v>
      </c>
      <c r="J13" s="75">
        <v>2337107.54</v>
      </c>
      <c r="K13" s="77">
        <f>J13/G13*100</f>
        <v>139.70947898826373</v>
      </c>
      <c r="L13" s="77">
        <f>J13/H13*100</f>
        <v>108.71359820335438</v>
      </c>
    </row>
    <row r="14" spans="2:13" x14ac:dyDescent="0.25">
      <c r="B14" s="125" t="s">
        <v>24</v>
      </c>
      <c r="C14" s="119"/>
      <c r="D14" s="119"/>
      <c r="E14" s="119"/>
      <c r="F14" s="119"/>
      <c r="G14" s="78">
        <v>10997</v>
      </c>
      <c r="H14" s="78">
        <v>41399</v>
      </c>
      <c r="I14" s="78">
        <v>0</v>
      </c>
      <c r="J14" s="78">
        <v>42713.26</v>
      </c>
      <c r="K14" s="77">
        <f>J14/G14*100</f>
        <v>388.40829317086479</v>
      </c>
      <c r="L14" s="77">
        <f>J14/H14*100</f>
        <v>103.17461774438996</v>
      </c>
    </row>
    <row r="15" spans="2:13" x14ac:dyDescent="0.25">
      <c r="B15" s="79" t="s">
        <v>1</v>
      </c>
      <c r="C15" s="80"/>
      <c r="D15" s="80"/>
      <c r="E15" s="80"/>
      <c r="F15" s="80"/>
      <c r="G15" s="76">
        <f>G14+G13</f>
        <v>1683830.91</v>
      </c>
      <c r="H15" s="76">
        <f>H14+H13</f>
        <v>2191183</v>
      </c>
      <c r="I15" s="76">
        <v>0</v>
      </c>
      <c r="J15" s="76">
        <f>J14+J13</f>
        <v>2379820.7999999998</v>
      </c>
      <c r="K15" s="76">
        <f>J15/G15*100</f>
        <v>141.33371622213539</v>
      </c>
      <c r="L15" s="76">
        <f>J15/H15*100</f>
        <v>108.60894776931001</v>
      </c>
    </row>
    <row r="16" spans="2:13" x14ac:dyDescent="0.25">
      <c r="B16" s="126" t="s">
        <v>2</v>
      </c>
      <c r="C16" s="115"/>
      <c r="D16" s="115"/>
      <c r="E16" s="115"/>
      <c r="F16" s="115"/>
      <c r="G16" s="47">
        <f>G10-G15</f>
        <v>26715.700000000186</v>
      </c>
      <c r="H16" s="47">
        <f>H10-H15</f>
        <v>0</v>
      </c>
      <c r="I16" s="47">
        <v>0</v>
      </c>
      <c r="J16" s="47">
        <f>J10-J15</f>
        <v>1646.3100000000559</v>
      </c>
      <c r="K16" s="47">
        <v>0</v>
      </c>
      <c r="L16" s="47">
        <v>0</v>
      </c>
    </row>
    <row r="17" spans="1:49" ht="18" x14ac:dyDescent="0.25"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"/>
    </row>
    <row r="18" spans="1:49" ht="18" customHeight="1" x14ac:dyDescent="0.25">
      <c r="B18" s="132" t="s">
        <v>44</v>
      </c>
      <c r="C18" s="132"/>
      <c r="D18" s="132"/>
      <c r="E18" s="132"/>
      <c r="F18" s="132"/>
      <c r="G18" s="70"/>
      <c r="H18" s="71"/>
      <c r="I18" s="71"/>
      <c r="J18" s="71"/>
      <c r="K18" s="72"/>
      <c r="L18" s="72"/>
      <c r="M18" s="1"/>
    </row>
    <row r="19" spans="1:49" ht="25.5" x14ac:dyDescent="0.25">
      <c r="B19" s="121" t="s">
        <v>8</v>
      </c>
      <c r="C19" s="121"/>
      <c r="D19" s="121"/>
      <c r="E19" s="121"/>
      <c r="F19" s="121"/>
      <c r="G19" s="73" t="s">
        <v>51</v>
      </c>
      <c r="H19" s="81" t="s">
        <v>188</v>
      </c>
      <c r="I19" s="81" t="s">
        <v>189</v>
      </c>
      <c r="J19" s="81" t="s">
        <v>190</v>
      </c>
      <c r="K19" s="81" t="s">
        <v>20</v>
      </c>
      <c r="L19" s="81" t="s">
        <v>37</v>
      </c>
    </row>
    <row r="20" spans="1:49" x14ac:dyDescent="0.25">
      <c r="B20" s="133">
        <v>1</v>
      </c>
      <c r="C20" s="134"/>
      <c r="D20" s="134"/>
      <c r="E20" s="134"/>
      <c r="F20" s="134"/>
      <c r="G20" s="82">
        <v>2</v>
      </c>
      <c r="H20" s="53">
        <v>3</v>
      </c>
      <c r="I20" s="53">
        <v>4</v>
      </c>
      <c r="J20" s="53">
        <v>5</v>
      </c>
      <c r="K20" s="53" t="s">
        <v>29</v>
      </c>
      <c r="L20" s="53" t="s">
        <v>30</v>
      </c>
    </row>
    <row r="21" spans="1:49" ht="15.75" customHeight="1" x14ac:dyDescent="0.25">
      <c r="B21" s="117" t="s">
        <v>25</v>
      </c>
      <c r="C21" s="135"/>
      <c r="D21" s="135"/>
      <c r="E21" s="135"/>
      <c r="F21" s="135"/>
      <c r="G21" s="83"/>
      <c r="H21" s="78"/>
      <c r="I21" s="78" t="s">
        <v>52</v>
      </c>
      <c r="J21" s="78"/>
      <c r="K21" s="78"/>
      <c r="L21" s="78"/>
    </row>
    <row r="22" spans="1:49" x14ac:dyDescent="0.25">
      <c r="B22" s="117" t="s">
        <v>26</v>
      </c>
      <c r="C22" s="118"/>
      <c r="D22" s="118"/>
      <c r="E22" s="118"/>
      <c r="F22" s="118"/>
      <c r="G22" s="46"/>
      <c r="H22" s="78"/>
      <c r="I22" s="78" t="s">
        <v>52</v>
      </c>
      <c r="J22" s="78"/>
      <c r="K22" s="78"/>
      <c r="L22" s="78"/>
    </row>
    <row r="23" spans="1:49" ht="15" customHeight="1" x14ac:dyDescent="0.25">
      <c r="B23" s="129" t="s">
        <v>38</v>
      </c>
      <c r="C23" s="130"/>
      <c r="D23" s="130"/>
      <c r="E23" s="130"/>
      <c r="F23" s="131"/>
      <c r="G23" s="84"/>
      <c r="H23" s="85"/>
      <c r="I23" s="85"/>
      <c r="J23" s="85"/>
      <c r="K23" s="85"/>
      <c r="L23" s="85"/>
    </row>
    <row r="24" spans="1:49" s="22" customFormat="1" ht="15" customHeight="1" x14ac:dyDescent="0.25">
      <c r="A24"/>
      <c r="B24" s="117" t="s">
        <v>13</v>
      </c>
      <c r="C24" s="118"/>
      <c r="D24" s="118"/>
      <c r="E24" s="118"/>
      <c r="F24" s="118"/>
      <c r="G24" s="46"/>
      <c r="H24" s="78"/>
      <c r="I24" s="78"/>
      <c r="J24" s="78"/>
      <c r="K24" s="78"/>
      <c r="L24" s="78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2" customFormat="1" ht="15" customHeight="1" x14ac:dyDescent="0.25">
      <c r="A25"/>
      <c r="B25" s="117" t="s">
        <v>43</v>
      </c>
      <c r="C25" s="118"/>
      <c r="D25" s="118"/>
      <c r="E25" s="118"/>
      <c r="F25" s="118"/>
      <c r="G25" s="46"/>
      <c r="H25" s="78"/>
      <c r="I25" s="78"/>
      <c r="J25" s="78"/>
      <c r="K25" s="78"/>
      <c r="L25" s="78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26" customFormat="1" x14ac:dyDescent="0.25">
      <c r="A26" s="25"/>
      <c r="B26" s="129" t="s">
        <v>45</v>
      </c>
      <c r="C26" s="130"/>
      <c r="D26" s="130"/>
      <c r="E26" s="130"/>
      <c r="F26" s="131"/>
      <c r="G26" s="84"/>
      <c r="H26" s="86"/>
      <c r="I26" s="86"/>
      <c r="J26" s="86"/>
      <c r="K26" s="86"/>
      <c r="L26" s="86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</row>
    <row r="27" spans="1:49" ht="15.75" x14ac:dyDescent="0.25">
      <c r="B27" s="124" t="s">
        <v>46</v>
      </c>
      <c r="C27" s="124"/>
      <c r="D27" s="124"/>
      <c r="E27" s="124"/>
      <c r="F27" s="124"/>
      <c r="G27" s="47">
        <v>26715.7</v>
      </c>
      <c r="H27" s="76">
        <v>0</v>
      </c>
      <c r="I27" s="87"/>
      <c r="J27" s="76">
        <v>1646.31</v>
      </c>
      <c r="K27" s="87"/>
      <c r="L27" s="87"/>
    </row>
    <row r="28" spans="1:49" x14ac:dyDescent="0.25"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</row>
    <row r="29" spans="1:49" x14ac:dyDescent="0.25"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</row>
    <row r="30" spans="1:49" x14ac:dyDescent="0.25">
      <c r="B30" s="112" t="s">
        <v>47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</row>
    <row r="31" spans="1:49" ht="15" customHeight="1" x14ac:dyDescent="0.25">
      <c r="B31" s="112" t="s">
        <v>48</v>
      </c>
      <c r="C31" s="112"/>
      <c r="D31" s="112"/>
      <c r="E31" s="112"/>
      <c r="F31" s="112"/>
      <c r="G31" s="112"/>
      <c r="H31" s="112"/>
      <c r="I31" s="112"/>
      <c r="J31" s="112"/>
      <c r="K31" s="112"/>
      <c r="L31" s="112"/>
    </row>
    <row r="32" spans="1:49" ht="15" customHeight="1" x14ac:dyDescent="0.25">
      <c r="B32" s="112" t="s">
        <v>41</v>
      </c>
      <c r="C32" s="112"/>
      <c r="D32" s="112"/>
      <c r="E32" s="112"/>
      <c r="F32" s="112"/>
      <c r="G32" s="112"/>
      <c r="H32" s="112"/>
      <c r="I32" s="112"/>
      <c r="J32" s="112"/>
      <c r="K32" s="112"/>
      <c r="L32" s="112"/>
    </row>
    <row r="33" spans="2:12" ht="36.75" customHeight="1" x14ac:dyDescent="0.25"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</row>
    <row r="34" spans="2:12" ht="15" customHeight="1" x14ac:dyDescent="0.25">
      <c r="B34" s="113" t="s">
        <v>49</v>
      </c>
      <c r="C34" s="113"/>
      <c r="D34" s="113"/>
      <c r="E34" s="113"/>
      <c r="F34" s="113"/>
      <c r="G34" s="113"/>
      <c r="H34" s="113"/>
      <c r="I34" s="113"/>
      <c r="J34" s="113"/>
      <c r="K34" s="113"/>
      <c r="L34" s="113"/>
    </row>
    <row r="35" spans="2:12" x14ac:dyDescent="0.25"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</row>
  </sheetData>
  <mergeCells count="30">
    <mergeCell ref="B26:F26"/>
    <mergeCell ref="B23:F23"/>
    <mergeCell ref="B18:F18"/>
    <mergeCell ref="B24:F24"/>
    <mergeCell ref="B25:F25"/>
    <mergeCell ref="B19:F19"/>
    <mergeCell ref="B20:F20"/>
    <mergeCell ref="B21:F21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  <mergeCell ref="B2:L2"/>
    <mergeCell ref="B4:L4"/>
    <mergeCell ref="B6:L6"/>
    <mergeCell ref="B17:L17"/>
    <mergeCell ref="B5:L5"/>
    <mergeCell ref="B3:L3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92"/>
  <sheetViews>
    <sheetView topLeftCell="A73" zoomScale="91" zoomScaleNormal="91" workbookViewId="0">
      <selection activeCell="J37" sqref="J3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8" width="25.28515625" customWidth="1"/>
    <col min="9" max="9" width="17.28515625" customWidth="1"/>
    <col min="10" max="10" width="25.28515625" customWidth="1"/>
    <col min="11" max="12" width="15.7109375" customWidth="1"/>
  </cols>
  <sheetData>
    <row r="1" spans="2:13" ht="18" x14ac:dyDescent="0.25"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2:13" ht="15.75" customHeight="1" x14ac:dyDescent="0.25">
      <c r="B2" s="110" t="s">
        <v>10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2:13" ht="18" x14ac:dyDescent="0.25"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2:13" ht="15.75" customHeight="1" x14ac:dyDescent="0.25">
      <c r="B4" s="110" t="s">
        <v>40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2:13" ht="18" x14ac:dyDescent="0.25"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2:13" ht="15.75" customHeight="1" x14ac:dyDescent="0.25">
      <c r="B6" s="110" t="s">
        <v>31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</row>
    <row r="7" spans="2:13" ht="18" x14ac:dyDescent="0.25"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</row>
    <row r="8" spans="2:13" ht="45" customHeight="1" x14ac:dyDescent="0.25">
      <c r="B8" s="139" t="s">
        <v>8</v>
      </c>
      <c r="C8" s="140"/>
      <c r="D8" s="140"/>
      <c r="E8" s="140"/>
      <c r="F8" s="141"/>
      <c r="G8" s="21" t="s">
        <v>60</v>
      </c>
      <c r="H8" s="21" t="s">
        <v>188</v>
      </c>
      <c r="I8" s="21" t="s">
        <v>189</v>
      </c>
      <c r="J8" s="21" t="s">
        <v>191</v>
      </c>
      <c r="K8" s="21" t="s">
        <v>20</v>
      </c>
      <c r="L8" s="21" t="s">
        <v>37</v>
      </c>
    </row>
    <row r="9" spans="2:13" x14ac:dyDescent="0.25">
      <c r="B9" s="136">
        <v>1</v>
      </c>
      <c r="C9" s="137"/>
      <c r="D9" s="137"/>
      <c r="E9" s="137"/>
      <c r="F9" s="138"/>
      <c r="G9" s="23">
        <v>2</v>
      </c>
      <c r="H9" s="23">
        <v>3</v>
      </c>
      <c r="I9" s="23">
        <v>4</v>
      </c>
      <c r="J9" s="23">
        <v>5</v>
      </c>
      <c r="K9" s="23" t="s">
        <v>29</v>
      </c>
      <c r="L9" s="23" t="s">
        <v>107</v>
      </c>
    </row>
    <row r="10" spans="2:13" x14ac:dyDescent="0.25">
      <c r="B10" s="4"/>
      <c r="C10" s="4"/>
      <c r="D10" s="4"/>
      <c r="E10" s="4"/>
      <c r="F10" s="4" t="s">
        <v>36</v>
      </c>
      <c r="G10" s="90">
        <f>G11</f>
        <v>1710546.6100000003</v>
      </c>
      <c r="H10" s="34">
        <f>H11</f>
        <v>2191183</v>
      </c>
      <c r="I10" s="34">
        <v>0</v>
      </c>
      <c r="J10" s="90">
        <f>J11</f>
        <v>2381467.1100000003</v>
      </c>
      <c r="K10" s="90">
        <f>J10/G10*100</f>
        <v>139.22257926663571</v>
      </c>
      <c r="L10" s="90">
        <f>J10/H10*100</f>
        <v>108.68408115616086</v>
      </c>
      <c r="M10" s="59"/>
    </row>
    <row r="11" spans="2:13" x14ac:dyDescent="0.25">
      <c r="B11" s="4">
        <v>6</v>
      </c>
      <c r="C11" s="4"/>
      <c r="D11" s="4"/>
      <c r="E11" s="4"/>
      <c r="F11" s="4" t="s">
        <v>3</v>
      </c>
      <c r="G11" s="91">
        <f>G12+G17+G21+G25</f>
        <v>1710546.6100000003</v>
      </c>
      <c r="H11" s="91">
        <f>H12+H17+H21+H25</f>
        <v>2191183</v>
      </c>
      <c r="I11" s="91">
        <v>0</v>
      </c>
      <c r="J11" s="91">
        <f>J12+J17+J21+J25</f>
        <v>2381467.1100000003</v>
      </c>
      <c r="K11" s="90">
        <f>J11/G11*100</f>
        <v>139.22257926663571</v>
      </c>
      <c r="L11" s="90">
        <f>J11/H11*100</f>
        <v>108.68408115616086</v>
      </c>
      <c r="M11" s="59"/>
    </row>
    <row r="12" spans="2:13" ht="25.5" x14ac:dyDescent="0.25">
      <c r="B12" s="4"/>
      <c r="C12" s="4">
        <v>63</v>
      </c>
      <c r="D12" s="4"/>
      <c r="E12" s="4"/>
      <c r="F12" s="4" t="s">
        <v>90</v>
      </c>
      <c r="G12" s="90">
        <f>G13</f>
        <v>1458720.37</v>
      </c>
      <c r="H12" s="34">
        <v>1833184</v>
      </c>
      <c r="I12" s="34">
        <v>0</v>
      </c>
      <c r="J12" s="90">
        <f>J13</f>
        <v>2017840.07</v>
      </c>
      <c r="K12" s="90">
        <f>J12/G12*100</f>
        <v>138.32946406308153</v>
      </c>
      <c r="L12" s="90">
        <f>J12/H12*100</f>
        <v>110.07296976190062</v>
      </c>
      <c r="M12" s="59"/>
    </row>
    <row r="13" spans="2:13" ht="28.9" customHeight="1" x14ac:dyDescent="0.25">
      <c r="B13" s="5"/>
      <c r="C13" s="5"/>
      <c r="D13" s="5">
        <v>636</v>
      </c>
      <c r="E13" s="5"/>
      <c r="F13" s="16" t="s">
        <v>90</v>
      </c>
      <c r="G13" s="58">
        <f>G14</f>
        <v>1458720.37</v>
      </c>
      <c r="H13" s="34">
        <v>0</v>
      </c>
      <c r="I13" s="36">
        <v>0</v>
      </c>
      <c r="J13" s="58">
        <f>J14</f>
        <v>2017840.07</v>
      </c>
      <c r="K13" s="58">
        <f>J13/G13*100</f>
        <v>138.32946406308153</v>
      </c>
      <c r="L13" s="58">
        <v>0</v>
      </c>
      <c r="M13" s="59"/>
    </row>
    <row r="14" spans="2:13" ht="25.5" x14ac:dyDescent="0.25">
      <c r="B14" s="5"/>
      <c r="C14" s="5"/>
      <c r="D14" s="5"/>
      <c r="E14" s="5">
        <v>6361</v>
      </c>
      <c r="F14" s="16" t="s">
        <v>91</v>
      </c>
      <c r="G14" s="58">
        <v>1458720.37</v>
      </c>
      <c r="H14" s="34">
        <v>0</v>
      </c>
      <c r="I14" s="36">
        <v>0</v>
      </c>
      <c r="J14" s="58">
        <v>2017840.07</v>
      </c>
      <c r="K14" s="58">
        <f>J14/G14*100</f>
        <v>138.32946406308153</v>
      </c>
      <c r="L14" s="58">
        <v>0</v>
      </c>
      <c r="M14" s="59"/>
    </row>
    <row r="15" spans="2:13" ht="25.5" x14ac:dyDescent="0.25">
      <c r="B15" s="5"/>
      <c r="C15" s="5"/>
      <c r="D15" s="5"/>
      <c r="E15" s="5">
        <v>6362</v>
      </c>
      <c r="F15" s="16" t="s">
        <v>163</v>
      </c>
      <c r="G15" s="58">
        <v>0</v>
      </c>
      <c r="H15" s="36"/>
      <c r="I15" s="36"/>
      <c r="J15" s="58">
        <v>0</v>
      </c>
      <c r="K15" s="58"/>
      <c r="L15" s="58"/>
      <c r="M15" s="59"/>
    </row>
    <row r="16" spans="2:13" x14ac:dyDescent="0.25">
      <c r="B16" s="5"/>
      <c r="C16" s="5"/>
      <c r="D16" s="6"/>
      <c r="E16" s="6" t="s">
        <v>12</v>
      </c>
      <c r="F16" s="6"/>
      <c r="G16" s="58"/>
      <c r="H16" s="36"/>
      <c r="I16" s="36">
        <v>0</v>
      </c>
      <c r="J16" s="58"/>
      <c r="K16" s="58"/>
      <c r="L16" s="58"/>
      <c r="M16" s="59"/>
    </row>
    <row r="17" spans="2:13" x14ac:dyDescent="0.25">
      <c r="B17" s="13"/>
      <c r="C17" s="13">
        <v>64</v>
      </c>
      <c r="D17" s="29"/>
      <c r="E17" s="29"/>
      <c r="F17" s="29" t="s">
        <v>56</v>
      </c>
      <c r="G17" s="90">
        <f>G18</f>
        <v>17.62</v>
      </c>
      <c r="H17" s="34">
        <v>0</v>
      </c>
      <c r="I17" s="34">
        <v>0</v>
      </c>
      <c r="J17" s="90">
        <f>J18</f>
        <v>32.76</v>
      </c>
      <c r="K17" s="90">
        <f>J17/G17*100</f>
        <v>185.92508513053346</v>
      </c>
      <c r="L17" s="90">
        <v>0</v>
      </c>
      <c r="M17" s="59"/>
    </row>
    <row r="18" spans="2:13" x14ac:dyDescent="0.25">
      <c r="B18" s="5"/>
      <c r="C18" s="5"/>
      <c r="D18" s="6">
        <v>641</v>
      </c>
      <c r="E18" s="6"/>
      <c r="F18" s="6" t="s">
        <v>57</v>
      </c>
      <c r="G18" s="58">
        <f>G19</f>
        <v>17.62</v>
      </c>
      <c r="H18" s="36">
        <v>0</v>
      </c>
      <c r="I18" s="36">
        <v>0</v>
      </c>
      <c r="J18" s="58">
        <f>J19</f>
        <v>32.76</v>
      </c>
      <c r="K18" s="58">
        <f>J18/G18*100</f>
        <v>185.92508513053346</v>
      </c>
      <c r="L18" s="58">
        <v>0</v>
      </c>
      <c r="M18" s="59"/>
    </row>
    <row r="19" spans="2:13" x14ac:dyDescent="0.25">
      <c r="B19" s="5"/>
      <c r="C19" s="5"/>
      <c r="D19" s="6"/>
      <c r="E19" s="6">
        <v>6413</v>
      </c>
      <c r="F19" s="6" t="s">
        <v>58</v>
      </c>
      <c r="G19" s="58">
        <v>17.62</v>
      </c>
      <c r="H19" s="36">
        <v>0</v>
      </c>
      <c r="I19" s="36">
        <v>0</v>
      </c>
      <c r="J19" s="58">
        <v>32.76</v>
      </c>
      <c r="K19" s="58">
        <f>J19/G19*100</f>
        <v>185.92508513053346</v>
      </c>
      <c r="L19" s="58">
        <v>0</v>
      </c>
      <c r="M19" s="59"/>
    </row>
    <row r="20" spans="2:13" x14ac:dyDescent="0.25">
      <c r="B20" s="5"/>
      <c r="C20" s="5"/>
      <c r="D20" s="6"/>
      <c r="E20" s="6" t="s">
        <v>12</v>
      </c>
      <c r="F20" s="6"/>
      <c r="G20" s="58"/>
      <c r="H20" s="36"/>
      <c r="I20" s="36">
        <v>0</v>
      </c>
      <c r="J20" s="58"/>
      <c r="K20" s="58"/>
      <c r="L20" s="58"/>
      <c r="M20" s="59"/>
    </row>
    <row r="21" spans="2:13" ht="25.5" x14ac:dyDescent="0.25">
      <c r="B21" s="13"/>
      <c r="C21" s="13">
        <v>66</v>
      </c>
      <c r="D21" s="29"/>
      <c r="E21" s="29"/>
      <c r="F21" s="4" t="s">
        <v>14</v>
      </c>
      <c r="G21" s="90">
        <v>10465</v>
      </c>
      <c r="H21" s="34">
        <v>5974</v>
      </c>
      <c r="I21" s="34">
        <v>0</v>
      </c>
      <c r="J21" s="90">
        <v>2618</v>
      </c>
      <c r="K21" s="90">
        <f>J21/G21*100</f>
        <v>25.016722408026755</v>
      </c>
      <c r="L21" s="90">
        <f>J21/H21*100</f>
        <v>43.82323401406093</v>
      </c>
      <c r="M21" s="59"/>
    </row>
    <row r="22" spans="2:13" ht="25.5" x14ac:dyDescent="0.25">
      <c r="B22" s="5"/>
      <c r="C22" s="13"/>
      <c r="D22" s="6">
        <v>663</v>
      </c>
      <c r="E22" s="6"/>
      <c r="F22" s="8" t="s">
        <v>183</v>
      </c>
      <c r="G22" s="58">
        <v>10465</v>
      </c>
      <c r="H22" s="34">
        <v>0</v>
      </c>
      <c r="I22" s="36">
        <v>0</v>
      </c>
      <c r="J22" s="58">
        <v>2618</v>
      </c>
      <c r="K22" s="58">
        <f>J22/G22*100</f>
        <v>25.016722408026755</v>
      </c>
      <c r="L22" s="58">
        <v>0</v>
      </c>
      <c r="M22" s="59"/>
    </row>
    <row r="23" spans="2:13" x14ac:dyDescent="0.25">
      <c r="B23" s="5"/>
      <c r="C23" s="13"/>
      <c r="D23" s="6"/>
      <c r="E23" s="6">
        <v>6631</v>
      </c>
      <c r="F23" s="8" t="s">
        <v>59</v>
      </c>
      <c r="G23" s="58">
        <v>10465</v>
      </c>
      <c r="H23" s="36">
        <v>0</v>
      </c>
      <c r="I23" s="36">
        <v>0</v>
      </c>
      <c r="J23" s="58">
        <v>2618</v>
      </c>
      <c r="K23" s="58">
        <f>J23/G23*100</f>
        <v>25.016722408026755</v>
      </c>
      <c r="L23" s="58">
        <v>0</v>
      </c>
      <c r="M23" s="59"/>
    </row>
    <row r="24" spans="2:13" x14ac:dyDescent="0.25">
      <c r="B24" s="5"/>
      <c r="C24" s="5"/>
      <c r="D24" s="6"/>
      <c r="E24" s="8" t="s">
        <v>17</v>
      </c>
      <c r="F24" s="8" t="s">
        <v>52</v>
      </c>
      <c r="G24" s="58"/>
      <c r="H24" s="36"/>
      <c r="I24" s="36" t="s">
        <v>52</v>
      </c>
      <c r="J24" s="58"/>
      <c r="K24" s="58"/>
      <c r="L24" s="58"/>
      <c r="M24" s="59"/>
    </row>
    <row r="25" spans="2:13" ht="30.75" customHeight="1" x14ac:dyDescent="0.25">
      <c r="B25" s="13"/>
      <c r="C25" s="13">
        <v>67</v>
      </c>
      <c r="D25" s="29"/>
      <c r="E25" s="29"/>
      <c r="F25" s="30" t="s">
        <v>53</v>
      </c>
      <c r="G25" s="90">
        <f>G26</f>
        <v>241343.62</v>
      </c>
      <c r="H25" s="34">
        <v>352025</v>
      </c>
      <c r="I25" s="34">
        <v>0</v>
      </c>
      <c r="J25" s="90">
        <f>J26</f>
        <v>360976.28</v>
      </c>
      <c r="K25" s="90">
        <f>J25/G25*100</f>
        <v>149.56943133611736</v>
      </c>
      <c r="L25" s="90">
        <f>J25/H25*100</f>
        <v>102.54279667637243</v>
      </c>
      <c r="M25" s="59"/>
    </row>
    <row r="26" spans="2:13" ht="25.5" x14ac:dyDescent="0.25">
      <c r="B26" s="5"/>
      <c r="C26" s="5"/>
      <c r="D26" s="5">
        <v>671</v>
      </c>
      <c r="E26" s="5"/>
      <c r="F26" s="16" t="s">
        <v>54</v>
      </c>
      <c r="G26" s="58">
        <f>G27+G28</f>
        <v>241343.62</v>
      </c>
      <c r="H26" s="34">
        <v>0</v>
      </c>
      <c r="I26" s="36">
        <v>0</v>
      </c>
      <c r="J26" s="58">
        <f>J27+J28</f>
        <v>360976.28</v>
      </c>
      <c r="K26" s="58">
        <f>J26/G26*100</f>
        <v>149.56943133611736</v>
      </c>
      <c r="L26" s="58">
        <v>0</v>
      </c>
      <c r="M26" s="59"/>
    </row>
    <row r="27" spans="2:13" ht="25.5" x14ac:dyDescent="0.25">
      <c r="B27" s="5"/>
      <c r="C27" s="5"/>
      <c r="D27" s="5"/>
      <c r="E27" s="5">
        <v>6711</v>
      </c>
      <c r="F27" s="16" t="s">
        <v>55</v>
      </c>
      <c r="G27" s="58">
        <v>228195.93</v>
      </c>
      <c r="H27" s="34">
        <v>0</v>
      </c>
      <c r="I27" s="36">
        <v>0</v>
      </c>
      <c r="J27" s="58">
        <v>322465.21000000002</v>
      </c>
      <c r="K27" s="58">
        <f>J27/G27*100</f>
        <v>141.31067543579766</v>
      </c>
      <c r="L27" s="58">
        <v>0</v>
      </c>
      <c r="M27" s="59"/>
    </row>
    <row r="28" spans="2:13" ht="26.45" customHeight="1" x14ac:dyDescent="0.25">
      <c r="B28" s="5"/>
      <c r="C28" s="5"/>
      <c r="D28" s="5"/>
      <c r="E28" s="5">
        <v>6712</v>
      </c>
      <c r="F28" s="16" t="s">
        <v>162</v>
      </c>
      <c r="G28" s="58">
        <v>13147.69</v>
      </c>
      <c r="H28" s="36">
        <v>0</v>
      </c>
      <c r="I28" s="36">
        <v>0</v>
      </c>
      <c r="J28" s="58">
        <v>38511.07</v>
      </c>
      <c r="K28" s="58">
        <v>0</v>
      </c>
      <c r="L28" s="58">
        <v>0</v>
      </c>
      <c r="M28" s="59"/>
    </row>
    <row r="29" spans="2:13" x14ac:dyDescent="0.25">
      <c r="B29" s="5"/>
      <c r="C29" s="5"/>
      <c r="D29" s="5"/>
      <c r="E29" s="5" t="s">
        <v>12</v>
      </c>
      <c r="F29" s="16"/>
      <c r="G29" s="92"/>
      <c r="H29" s="92"/>
      <c r="I29" s="36"/>
      <c r="J29" s="63"/>
      <c r="K29" s="63"/>
      <c r="L29" s="63"/>
    </row>
    <row r="30" spans="2:13" ht="18" x14ac:dyDescent="0.25"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</row>
    <row r="31" spans="2:13" ht="36.75" customHeight="1" x14ac:dyDescent="0.25">
      <c r="B31" s="139" t="s">
        <v>8</v>
      </c>
      <c r="C31" s="140"/>
      <c r="D31" s="140"/>
      <c r="E31" s="140"/>
      <c r="F31" s="141"/>
      <c r="G31" s="21" t="s">
        <v>60</v>
      </c>
      <c r="H31" s="21" t="s">
        <v>188</v>
      </c>
      <c r="I31" s="21" t="s">
        <v>189</v>
      </c>
      <c r="J31" s="21" t="s">
        <v>191</v>
      </c>
      <c r="K31" s="21" t="s">
        <v>20</v>
      </c>
      <c r="L31" s="21" t="s">
        <v>37</v>
      </c>
    </row>
    <row r="32" spans="2:13" x14ac:dyDescent="0.25">
      <c r="B32" s="136">
        <v>1</v>
      </c>
      <c r="C32" s="137"/>
      <c r="D32" s="137"/>
      <c r="E32" s="137"/>
      <c r="F32" s="138"/>
      <c r="G32" s="54">
        <v>2</v>
      </c>
      <c r="H32" s="54">
        <v>3</v>
      </c>
      <c r="I32" s="54">
        <v>4</v>
      </c>
      <c r="J32" s="54">
        <v>5</v>
      </c>
      <c r="K32" s="23" t="s">
        <v>29</v>
      </c>
      <c r="L32" s="23" t="s">
        <v>30</v>
      </c>
    </row>
    <row r="33" spans="2:15" x14ac:dyDescent="0.25">
      <c r="B33" s="4"/>
      <c r="C33" s="4"/>
      <c r="D33" s="4"/>
      <c r="E33" s="4"/>
      <c r="F33" s="4" t="s">
        <v>35</v>
      </c>
      <c r="G33" s="35">
        <f>G34+G76</f>
        <v>1683830.9100000001</v>
      </c>
      <c r="H33" s="34">
        <f>H34+H76</f>
        <v>2191183</v>
      </c>
      <c r="I33" s="34">
        <v>0</v>
      </c>
      <c r="J33" s="35">
        <f>J34+J76</f>
        <v>2379820.7999999998</v>
      </c>
      <c r="K33" s="35">
        <f>J33/H33*100</f>
        <v>108.60894776931001</v>
      </c>
      <c r="L33" s="35">
        <f>J33/H33*100</f>
        <v>108.60894776931001</v>
      </c>
      <c r="M33" s="88"/>
      <c r="N33" s="88"/>
      <c r="O33" s="88"/>
    </row>
    <row r="34" spans="2:15" x14ac:dyDescent="0.25">
      <c r="B34" s="4">
        <v>3</v>
      </c>
      <c r="C34" s="4"/>
      <c r="D34" s="4"/>
      <c r="E34" s="4"/>
      <c r="F34" s="4" t="s">
        <v>4</v>
      </c>
      <c r="G34" s="35">
        <f>G35+G42+G69+G72</f>
        <v>1672833.9100000001</v>
      </c>
      <c r="H34" s="34">
        <f>H35+H42+H69+H72</f>
        <v>2149784</v>
      </c>
      <c r="I34" s="34">
        <v>0</v>
      </c>
      <c r="J34" s="35">
        <f>J35+J42+J69+J72</f>
        <v>2337107.54</v>
      </c>
      <c r="K34" s="35">
        <f>J34/H34*100</f>
        <v>108.71359820335438</v>
      </c>
      <c r="L34" s="35">
        <f>J34/H34*100</f>
        <v>108.71359820335438</v>
      </c>
      <c r="M34" s="88"/>
      <c r="N34" s="88"/>
      <c r="O34" s="88"/>
    </row>
    <row r="35" spans="2:15" x14ac:dyDescent="0.25">
      <c r="B35" s="4"/>
      <c r="C35" s="4">
        <v>31</v>
      </c>
      <c r="D35" s="4"/>
      <c r="E35" s="4"/>
      <c r="F35" s="4" t="s">
        <v>5</v>
      </c>
      <c r="G35" s="35">
        <f>G36+G38+G40</f>
        <v>1434356.9500000002</v>
      </c>
      <c r="H35" s="34">
        <v>1842800</v>
      </c>
      <c r="I35" s="34">
        <v>0</v>
      </c>
      <c r="J35" s="35">
        <f>J36+J38+J40</f>
        <v>2041289.81</v>
      </c>
      <c r="K35" s="35">
        <f t="shared" ref="K35:K38" si="0">J35/G35*100</f>
        <v>142.31393447774627</v>
      </c>
      <c r="L35" s="35">
        <f>J35/H35*100</f>
        <v>110.77109887128283</v>
      </c>
      <c r="M35" s="88"/>
      <c r="N35" s="88"/>
      <c r="O35" s="88"/>
    </row>
    <row r="36" spans="2:15" x14ac:dyDescent="0.25">
      <c r="B36" s="13"/>
      <c r="C36" s="5"/>
      <c r="D36" s="5">
        <v>311</v>
      </c>
      <c r="E36" s="5"/>
      <c r="F36" s="5" t="s">
        <v>27</v>
      </c>
      <c r="G36" s="37">
        <f>G37</f>
        <v>1179547.5900000001</v>
      </c>
      <c r="H36" s="36">
        <v>0</v>
      </c>
      <c r="I36" s="36">
        <v>0</v>
      </c>
      <c r="J36" s="37">
        <v>1688853.31</v>
      </c>
      <c r="K36" s="37">
        <f>J36/G36*100</f>
        <v>143.17805608843642</v>
      </c>
      <c r="L36" s="37">
        <v>0</v>
      </c>
      <c r="M36" s="88"/>
      <c r="N36" s="88"/>
      <c r="O36" s="88"/>
    </row>
    <row r="37" spans="2:15" x14ac:dyDescent="0.25">
      <c r="B37" s="5"/>
      <c r="C37" s="5"/>
      <c r="D37" s="5"/>
      <c r="E37" s="5">
        <v>3111</v>
      </c>
      <c r="F37" s="5" t="s">
        <v>28</v>
      </c>
      <c r="G37" s="37">
        <v>1179547.5900000001</v>
      </c>
      <c r="H37" s="36">
        <v>0</v>
      </c>
      <c r="I37" s="36">
        <v>0</v>
      </c>
      <c r="J37" s="37">
        <v>1688853.31</v>
      </c>
      <c r="K37" s="37">
        <f>J37/G37*100</f>
        <v>143.17805608843642</v>
      </c>
      <c r="L37" s="37">
        <v>0</v>
      </c>
      <c r="M37" s="88"/>
      <c r="N37" s="88"/>
      <c r="O37" s="88"/>
    </row>
    <row r="38" spans="2:15" x14ac:dyDescent="0.25">
      <c r="B38" s="31"/>
      <c r="C38" s="32"/>
      <c r="D38" s="32">
        <v>312</v>
      </c>
      <c r="E38" s="32"/>
      <c r="F38" s="32" t="s">
        <v>61</v>
      </c>
      <c r="G38" s="37">
        <v>60411.74</v>
      </c>
      <c r="H38" s="36">
        <v>0</v>
      </c>
      <c r="I38" s="36">
        <v>0</v>
      </c>
      <c r="J38" s="37">
        <v>73949.88</v>
      </c>
      <c r="K38" s="37">
        <f t="shared" si="0"/>
        <v>122.40978326398148</v>
      </c>
      <c r="L38" s="37">
        <v>0</v>
      </c>
      <c r="M38" s="93"/>
      <c r="N38" s="93"/>
      <c r="O38" s="88"/>
    </row>
    <row r="39" spans="2:15" x14ac:dyDescent="0.25">
      <c r="B39" s="31"/>
      <c r="C39" s="32"/>
      <c r="D39" s="32"/>
      <c r="E39" s="32">
        <v>3121</v>
      </c>
      <c r="F39" s="32" t="s">
        <v>61</v>
      </c>
      <c r="G39" s="37">
        <v>60411.74</v>
      </c>
      <c r="H39" s="36">
        <v>0</v>
      </c>
      <c r="I39" s="36">
        <v>0</v>
      </c>
      <c r="J39" s="37">
        <v>73949.88</v>
      </c>
      <c r="K39" s="37">
        <f t="shared" ref="K39:K59" si="1">J39/G39*100</f>
        <v>122.40978326398148</v>
      </c>
      <c r="L39" s="37">
        <v>0</v>
      </c>
      <c r="M39" s="88"/>
      <c r="N39" s="88"/>
      <c r="O39" s="88"/>
    </row>
    <row r="40" spans="2:15" x14ac:dyDescent="0.25">
      <c r="B40" s="31"/>
      <c r="C40" s="32"/>
      <c r="D40" s="32">
        <v>313</v>
      </c>
      <c r="E40" s="32"/>
      <c r="F40" s="32" t="s">
        <v>62</v>
      </c>
      <c r="G40" s="37">
        <v>194397.62</v>
      </c>
      <c r="H40" s="36">
        <v>0</v>
      </c>
      <c r="I40" s="36">
        <v>0</v>
      </c>
      <c r="J40" s="37">
        <v>278486.62</v>
      </c>
      <c r="K40" s="37">
        <f t="shared" si="1"/>
        <v>143.25618801300141</v>
      </c>
      <c r="L40" s="37">
        <v>0</v>
      </c>
      <c r="M40" s="88"/>
      <c r="N40" s="88"/>
      <c r="O40" s="88"/>
    </row>
    <row r="41" spans="2:15" x14ac:dyDescent="0.25">
      <c r="B41" s="31"/>
      <c r="C41" s="32"/>
      <c r="D41" s="32"/>
      <c r="E41" s="32">
        <v>3132</v>
      </c>
      <c r="F41" s="32" t="s">
        <v>63</v>
      </c>
      <c r="G41" s="37">
        <v>194397.62</v>
      </c>
      <c r="H41" s="36">
        <v>0</v>
      </c>
      <c r="I41" s="36">
        <v>0</v>
      </c>
      <c r="J41" s="37">
        <v>278486.62</v>
      </c>
      <c r="K41" s="37">
        <f t="shared" si="1"/>
        <v>143.25618801300141</v>
      </c>
      <c r="L41" s="37">
        <v>0</v>
      </c>
      <c r="M41" s="88"/>
      <c r="N41" s="88"/>
      <c r="O41" s="88"/>
    </row>
    <row r="42" spans="2:15" x14ac:dyDescent="0.25">
      <c r="B42" s="31"/>
      <c r="C42" s="31">
        <v>32</v>
      </c>
      <c r="D42" s="31"/>
      <c r="E42" s="31"/>
      <c r="F42" s="31" t="s">
        <v>11</v>
      </c>
      <c r="G42" s="35">
        <v>233460.66</v>
      </c>
      <c r="H42" s="34">
        <v>301488</v>
      </c>
      <c r="I42" s="34">
        <v>0</v>
      </c>
      <c r="J42" s="35">
        <v>290124.74</v>
      </c>
      <c r="K42" s="35">
        <f t="shared" si="1"/>
        <v>124.27136117922393</v>
      </c>
      <c r="L42" s="35">
        <f>J42/H42*100</f>
        <v>96.230941198322981</v>
      </c>
      <c r="M42" s="88"/>
      <c r="N42" s="88"/>
      <c r="O42" s="88"/>
    </row>
    <row r="43" spans="2:15" x14ac:dyDescent="0.25">
      <c r="B43" s="31"/>
      <c r="C43" s="32"/>
      <c r="D43" s="32">
        <v>321</v>
      </c>
      <c r="E43" s="32"/>
      <c r="F43" s="32" t="s">
        <v>64</v>
      </c>
      <c r="G43" s="37">
        <v>48375.34</v>
      </c>
      <c r="H43" s="36">
        <v>0</v>
      </c>
      <c r="I43" s="36">
        <v>0</v>
      </c>
      <c r="J43" s="37">
        <v>56248.13</v>
      </c>
      <c r="K43" s="37">
        <f t="shared" si="1"/>
        <v>116.27438690870184</v>
      </c>
      <c r="L43" s="37">
        <v>0</v>
      </c>
      <c r="M43" s="88"/>
      <c r="N43" s="88"/>
      <c r="O43" s="88"/>
    </row>
    <row r="44" spans="2:15" x14ac:dyDescent="0.25">
      <c r="B44" s="31"/>
      <c r="C44" s="32"/>
      <c r="D44" s="32"/>
      <c r="E44" s="32">
        <v>3211</v>
      </c>
      <c r="F44" s="32" t="s">
        <v>65</v>
      </c>
      <c r="G44" s="37">
        <v>1058.1400000000001</v>
      </c>
      <c r="H44" s="36">
        <v>0</v>
      </c>
      <c r="I44" s="36">
        <v>0</v>
      </c>
      <c r="J44" s="37">
        <v>1362.62</v>
      </c>
      <c r="K44" s="37">
        <f t="shared" si="1"/>
        <v>128.77502031867238</v>
      </c>
      <c r="L44" s="37">
        <v>0</v>
      </c>
      <c r="M44" s="88"/>
      <c r="N44" s="88"/>
      <c r="O44" s="88"/>
    </row>
    <row r="45" spans="2:15" ht="25.5" x14ac:dyDescent="0.25">
      <c r="B45" s="31"/>
      <c r="C45" s="32"/>
      <c r="D45" s="32"/>
      <c r="E45" s="32">
        <v>3212</v>
      </c>
      <c r="F45" s="32" t="s">
        <v>66</v>
      </c>
      <c r="G45" s="37">
        <v>46179.09</v>
      </c>
      <c r="H45" s="36">
        <v>0</v>
      </c>
      <c r="I45" s="36">
        <v>0</v>
      </c>
      <c r="J45" s="37">
        <v>51320.52</v>
      </c>
      <c r="K45" s="37">
        <f t="shared" si="1"/>
        <v>111.13367543622017</v>
      </c>
      <c r="L45" s="37">
        <v>0</v>
      </c>
      <c r="M45" s="88"/>
      <c r="N45" s="88"/>
      <c r="O45" s="88"/>
    </row>
    <row r="46" spans="2:15" x14ac:dyDescent="0.25">
      <c r="B46" s="31"/>
      <c r="C46" s="32"/>
      <c r="D46" s="32"/>
      <c r="E46" s="32">
        <v>3213</v>
      </c>
      <c r="F46" s="32" t="s">
        <v>67</v>
      </c>
      <c r="G46" s="37">
        <v>1138.1099999999999</v>
      </c>
      <c r="H46" s="36">
        <v>0</v>
      </c>
      <c r="I46" s="36">
        <v>0</v>
      </c>
      <c r="J46" s="37">
        <v>3564.99</v>
      </c>
      <c r="K46" s="37">
        <f t="shared" si="1"/>
        <v>313.2377362469357</v>
      </c>
      <c r="L46" s="37">
        <v>0</v>
      </c>
      <c r="M46" s="88"/>
      <c r="N46" s="88"/>
      <c r="O46" s="88"/>
    </row>
    <row r="47" spans="2:15" x14ac:dyDescent="0.25">
      <c r="B47" s="5"/>
      <c r="C47" s="5"/>
      <c r="D47" s="5">
        <v>322</v>
      </c>
      <c r="E47" s="5"/>
      <c r="F47" s="5" t="s">
        <v>68</v>
      </c>
      <c r="G47" s="37">
        <v>68394.509999999995</v>
      </c>
      <c r="H47" s="36">
        <v>0</v>
      </c>
      <c r="I47" s="36">
        <v>0</v>
      </c>
      <c r="J47" s="37">
        <v>93420.59</v>
      </c>
      <c r="K47" s="37">
        <f t="shared" si="1"/>
        <v>136.59077314831265</v>
      </c>
      <c r="L47" s="37">
        <v>0</v>
      </c>
      <c r="M47" s="88"/>
      <c r="N47" s="88"/>
      <c r="O47" s="88"/>
    </row>
    <row r="48" spans="2:15" x14ac:dyDescent="0.25">
      <c r="B48" s="5"/>
      <c r="C48" s="13"/>
      <c r="D48" s="5"/>
      <c r="E48" s="5">
        <v>3221</v>
      </c>
      <c r="F48" s="16" t="s">
        <v>69</v>
      </c>
      <c r="G48" s="37">
        <v>28148.27</v>
      </c>
      <c r="H48" s="36">
        <v>0</v>
      </c>
      <c r="I48" s="36">
        <v>0</v>
      </c>
      <c r="J48" s="37">
        <v>44346.23</v>
      </c>
      <c r="K48" s="37">
        <f t="shared" si="1"/>
        <v>157.54513510066516</v>
      </c>
      <c r="L48" s="37">
        <v>0</v>
      </c>
      <c r="M48" s="88"/>
      <c r="N48" s="88"/>
      <c r="O48" s="88"/>
    </row>
    <row r="49" spans="2:15" x14ac:dyDescent="0.25">
      <c r="B49" s="5"/>
      <c r="C49" s="13"/>
      <c r="D49" s="5"/>
      <c r="E49" s="5">
        <v>3222</v>
      </c>
      <c r="F49" s="16" t="s">
        <v>70</v>
      </c>
      <c r="G49" s="37">
        <v>21679.14</v>
      </c>
      <c r="H49" s="36">
        <v>0</v>
      </c>
      <c r="I49" s="36">
        <v>0</v>
      </c>
      <c r="J49" s="37">
        <v>25500.18</v>
      </c>
      <c r="K49" s="37">
        <f t="shared" si="1"/>
        <v>117.62542241066758</v>
      </c>
      <c r="L49" s="37">
        <v>0</v>
      </c>
      <c r="M49" s="88"/>
      <c r="N49" s="88"/>
      <c r="O49" s="88"/>
    </row>
    <row r="50" spans="2:15" x14ac:dyDescent="0.25">
      <c r="B50" s="5"/>
      <c r="C50" s="13"/>
      <c r="D50" s="5"/>
      <c r="E50" s="5">
        <v>3223</v>
      </c>
      <c r="F50" s="16" t="s">
        <v>71</v>
      </c>
      <c r="G50" s="37">
        <v>12773.4</v>
      </c>
      <c r="H50" s="36">
        <v>0</v>
      </c>
      <c r="I50" s="36">
        <v>0</v>
      </c>
      <c r="J50" s="37">
        <v>16665.8</v>
      </c>
      <c r="K50" s="37">
        <f t="shared" si="1"/>
        <v>130.4727010819359</v>
      </c>
      <c r="L50" s="37">
        <v>0</v>
      </c>
      <c r="M50" s="88"/>
      <c r="N50" s="88"/>
      <c r="O50" s="88"/>
    </row>
    <row r="51" spans="2:15" x14ac:dyDescent="0.25">
      <c r="B51" s="5"/>
      <c r="C51" s="13"/>
      <c r="D51" s="5"/>
      <c r="E51" s="5">
        <v>3224</v>
      </c>
      <c r="F51" s="16" t="s">
        <v>72</v>
      </c>
      <c r="G51" s="37">
        <v>5415.27</v>
      </c>
      <c r="H51" s="36">
        <v>0</v>
      </c>
      <c r="I51" s="36">
        <v>0</v>
      </c>
      <c r="J51" s="37">
        <v>1365.34</v>
      </c>
      <c r="K51" s="37">
        <f t="shared" si="1"/>
        <v>25.212777940896757</v>
      </c>
      <c r="L51" s="37">
        <v>0</v>
      </c>
      <c r="M51" s="88"/>
      <c r="N51" s="88"/>
      <c r="O51" s="88"/>
    </row>
    <row r="52" spans="2:15" x14ac:dyDescent="0.25">
      <c r="B52" s="5"/>
      <c r="C52" s="13"/>
      <c r="D52" s="5"/>
      <c r="E52" s="5">
        <v>3225</v>
      </c>
      <c r="F52" s="16" t="s">
        <v>73</v>
      </c>
      <c r="G52" s="37">
        <v>293.43</v>
      </c>
      <c r="H52" s="36">
        <v>0</v>
      </c>
      <c r="I52" s="36">
        <v>0</v>
      </c>
      <c r="J52" s="37">
        <v>5244.54</v>
      </c>
      <c r="K52" s="37">
        <f t="shared" si="1"/>
        <v>1787.3223596769246</v>
      </c>
      <c r="L52" s="37">
        <v>0</v>
      </c>
      <c r="M52" s="88"/>
      <c r="N52" s="88"/>
      <c r="O52" s="88"/>
    </row>
    <row r="53" spans="2:15" x14ac:dyDescent="0.25">
      <c r="B53" s="5"/>
      <c r="C53" s="13"/>
      <c r="D53" s="5"/>
      <c r="E53" s="5">
        <v>3227</v>
      </c>
      <c r="F53" s="16" t="s">
        <v>74</v>
      </c>
      <c r="G53" s="37">
        <v>85</v>
      </c>
      <c r="H53" s="36">
        <v>0</v>
      </c>
      <c r="I53" s="36">
        <v>0</v>
      </c>
      <c r="J53" s="37">
        <v>298.5</v>
      </c>
      <c r="K53" s="37">
        <f t="shared" si="1"/>
        <v>351.1764705882353</v>
      </c>
      <c r="L53" s="37">
        <v>0</v>
      </c>
      <c r="M53" s="88"/>
      <c r="N53" s="88"/>
      <c r="O53" s="88"/>
    </row>
    <row r="54" spans="2:15" x14ac:dyDescent="0.25">
      <c r="B54" s="5"/>
      <c r="C54" s="5"/>
      <c r="D54" s="5">
        <v>323</v>
      </c>
      <c r="E54" s="5" t="s">
        <v>52</v>
      </c>
      <c r="F54" s="16" t="s">
        <v>75</v>
      </c>
      <c r="G54" s="37">
        <v>112744.45</v>
      </c>
      <c r="H54" s="36">
        <v>0</v>
      </c>
      <c r="I54" s="36">
        <v>0</v>
      </c>
      <c r="J54" s="37">
        <v>13502.78</v>
      </c>
      <c r="K54" s="37">
        <f t="shared" si="1"/>
        <v>11.976447621146763</v>
      </c>
      <c r="L54" s="37">
        <v>0</v>
      </c>
      <c r="M54" s="88"/>
      <c r="N54" s="88"/>
      <c r="O54" s="88"/>
    </row>
    <row r="55" spans="2:15" x14ac:dyDescent="0.25">
      <c r="B55" s="31"/>
      <c r="C55" s="32" t="s">
        <v>52</v>
      </c>
      <c r="D55" s="32"/>
      <c r="E55" s="32">
        <v>3231</v>
      </c>
      <c r="F55" s="32" t="s">
        <v>76</v>
      </c>
      <c r="G55" s="37">
        <v>82485.61</v>
      </c>
      <c r="H55" s="36">
        <v>0</v>
      </c>
      <c r="I55" s="36">
        <v>0</v>
      </c>
      <c r="J55" s="37">
        <v>85041.1</v>
      </c>
      <c r="K55" s="37">
        <f t="shared" si="1"/>
        <v>103.09810402081044</v>
      </c>
      <c r="L55" s="37">
        <v>0</v>
      </c>
      <c r="M55" s="88"/>
      <c r="N55" s="88"/>
      <c r="O55" s="88"/>
    </row>
    <row r="56" spans="2:15" x14ac:dyDescent="0.25">
      <c r="B56" s="31"/>
      <c r="C56" s="32"/>
      <c r="D56" s="32"/>
      <c r="E56" s="32">
        <v>3232</v>
      </c>
      <c r="F56" s="32" t="s">
        <v>77</v>
      </c>
      <c r="G56" s="37">
        <v>1853.1</v>
      </c>
      <c r="H56" s="36">
        <v>0</v>
      </c>
      <c r="I56" s="36">
        <v>0</v>
      </c>
      <c r="J56" s="37">
        <v>7801.78</v>
      </c>
      <c r="K56" s="37">
        <f t="shared" si="1"/>
        <v>421.01235767092982</v>
      </c>
      <c r="L56" s="37">
        <v>0</v>
      </c>
      <c r="M56" s="88"/>
      <c r="N56" s="88"/>
      <c r="O56" s="88"/>
    </row>
    <row r="57" spans="2:15" x14ac:dyDescent="0.25">
      <c r="B57" s="31"/>
      <c r="C57" s="32"/>
      <c r="D57" s="32"/>
      <c r="E57" s="32">
        <v>3233</v>
      </c>
      <c r="F57" s="32" t="s">
        <v>78</v>
      </c>
      <c r="G57" s="37">
        <v>639.01</v>
      </c>
      <c r="H57" s="36">
        <v>0</v>
      </c>
      <c r="I57" s="36">
        <v>0</v>
      </c>
      <c r="J57" s="37">
        <v>1022.5</v>
      </c>
      <c r="K57" s="37">
        <f t="shared" si="1"/>
        <v>160.01314533418883</v>
      </c>
      <c r="L57" s="37">
        <v>0</v>
      </c>
      <c r="M57" s="88"/>
      <c r="N57" s="88"/>
      <c r="O57" s="88"/>
    </row>
    <row r="58" spans="2:15" x14ac:dyDescent="0.25">
      <c r="B58" s="31"/>
      <c r="C58" s="32"/>
      <c r="D58" s="32"/>
      <c r="E58" s="32">
        <v>3234</v>
      </c>
      <c r="F58" s="32" t="s">
        <v>79</v>
      </c>
      <c r="G58" s="37">
        <v>4502.72</v>
      </c>
      <c r="H58" s="36">
        <v>0</v>
      </c>
      <c r="I58" s="36">
        <v>0</v>
      </c>
      <c r="J58" s="37">
        <v>4684.8999999999996</v>
      </c>
      <c r="K58" s="37">
        <f t="shared" si="1"/>
        <v>104.0459988629095</v>
      </c>
      <c r="L58" s="37">
        <v>0</v>
      </c>
      <c r="M58" s="88"/>
      <c r="N58" s="88"/>
      <c r="O58" s="88"/>
    </row>
    <row r="59" spans="2:15" x14ac:dyDescent="0.25">
      <c r="B59" s="31"/>
      <c r="C59" s="32"/>
      <c r="D59" s="32"/>
      <c r="E59" s="32">
        <v>3236</v>
      </c>
      <c r="F59" s="32" t="s">
        <v>80</v>
      </c>
      <c r="G59" s="37">
        <v>4834.26</v>
      </c>
      <c r="H59" s="36">
        <v>0</v>
      </c>
      <c r="I59" s="36">
        <v>0</v>
      </c>
      <c r="J59" s="37">
        <v>5065.3100000000004</v>
      </c>
      <c r="K59" s="37">
        <f t="shared" si="1"/>
        <v>104.77942849577806</v>
      </c>
      <c r="L59" s="37">
        <v>0</v>
      </c>
      <c r="M59" s="88"/>
      <c r="N59" s="88"/>
      <c r="O59" s="88"/>
    </row>
    <row r="60" spans="2:15" x14ac:dyDescent="0.25">
      <c r="B60" s="31"/>
      <c r="C60" s="32" t="s">
        <v>52</v>
      </c>
      <c r="D60" s="32"/>
      <c r="E60" s="32">
        <v>3237</v>
      </c>
      <c r="F60" s="32" t="s">
        <v>81</v>
      </c>
      <c r="G60" s="37">
        <v>5192.6400000000003</v>
      </c>
      <c r="H60" s="36">
        <v>0</v>
      </c>
      <c r="I60" s="36">
        <v>0</v>
      </c>
      <c r="J60" s="37">
        <v>5304.18</v>
      </c>
      <c r="K60" s="37">
        <v>0</v>
      </c>
      <c r="L60" s="37">
        <v>0</v>
      </c>
      <c r="M60" s="88"/>
      <c r="N60" s="88"/>
      <c r="O60" s="88"/>
    </row>
    <row r="61" spans="2:15" x14ac:dyDescent="0.25">
      <c r="B61" s="5"/>
      <c r="C61" s="5"/>
      <c r="D61" s="5" t="s">
        <v>52</v>
      </c>
      <c r="E61" s="5">
        <v>3238</v>
      </c>
      <c r="F61" s="5" t="s">
        <v>82</v>
      </c>
      <c r="G61" s="37">
        <v>7738.13</v>
      </c>
      <c r="H61" s="36">
        <v>0</v>
      </c>
      <c r="I61" s="36">
        <v>0</v>
      </c>
      <c r="J61" s="37">
        <v>7872.17</v>
      </c>
      <c r="K61" s="37">
        <f t="shared" ref="K61:K66" si="2">J61/G61*100</f>
        <v>101.73220144918733</v>
      </c>
      <c r="L61" s="37">
        <v>0</v>
      </c>
      <c r="M61" s="88"/>
      <c r="N61" s="88"/>
      <c r="O61" s="88"/>
    </row>
    <row r="62" spans="2:15" x14ac:dyDescent="0.25">
      <c r="B62" s="5"/>
      <c r="C62" s="5"/>
      <c r="D62" s="5"/>
      <c r="E62" s="5">
        <v>3239</v>
      </c>
      <c r="F62" s="5" t="s">
        <v>83</v>
      </c>
      <c r="G62" s="37">
        <v>5498.98</v>
      </c>
      <c r="H62" s="36">
        <v>0</v>
      </c>
      <c r="I62" s="36">
        <v>0</v>
      </c>
      <c r="J62" s="37">
        <v>18233.84</v>
      </c>
      <c r="K62" s="37">
        <f t="shared" si="2"/>
        <v>331.58585774089016</v>
      </c>
      <c r="L62" s="37">
        <v>0</v>
      </c>
      <c r="M62" s="88"/>
      <c r="N62" s="88"/>
      <c r="O62" s="88"/>
    </row>
    <row r="63" spans="2:15" x14ac:dyDescent="0.25">
      <c r="B63" s="13"/>
      <c r="C63" s="5"/>
      <c r="D63" s="5">
        <v>329</v>
      </c>
      <c r="E63" s="5"/>
      <c r="F63" s="5" t="s">
        <v>84</v>
      </c>
      <c r="G63" s="37">
        <v>3946.36</v>
      </c>
      <c r="H63" s="36">
        <v>0</v>
      </c>
      <c r="I63" s="36">
        <v>0</v>
      </c>
      <c r="J63" s="37">
        <v>5430.24</v>
      </c>
      <c r="K63" s="37">
        <f t="shared" si="2"/>
        <v>137.60123252820321</v>
      </c>
      <c r="L63" s="37">
        <v>0</v>
      </c>
      <c r="M63" s="88"/>
      <c r="N63" s="88"/>
      <c r="O63" s="88"/>
    </row>
    <row r="64" spans="2:15" x14ac:dyDescent="0.25">
      <c r="B64" s="5"/>
      <c r="C64" s="5"/>
      <c r="D64" s="5"/>
      <c r="E64" s="5">
        <v>3292</v>
      </c>
      <c r="F64" s="5" t="s">
        <v>182</v>
      </c>
      <c r="G64" s="37">
        <v>462.27</v>
      </c>
      <c r="H64" s="36">
        <v>0</v>
      </c>
      <c r="I64" s="36">
        <v>0</v>
      </c>
      <c r="J64" s="37">
        <v>554.95000000000005</v>
      </c>
      <c r="K64" s="37">
        <f t="shared" si="2"/>
        <v>120.04888917732063</v>
      </c>
      <c r="L64" s="37">
        <v>0</v>
      </c>
      <c r="M64" s="88"/>
      <c r="N64" s="88"/>
      <c r="O64" s="88"/>
    </row>
    <row r="65" spans="2:15" x14ac:dyDescent="0.25">
      <c r="B65" s="5"/>
      <c r="C65" s="5"/>
      <c r="D65" s="5"/>
      <c r="E65" s="5">
        <v>3294</v>
      </c>
      <c r="F65" s="5" t="s">
        <v>106</v>
      </c>
      <c r="G65" s="37">
        <v>400.09</v>
      </c>
      <c r="H65" s="36">
        <v>0</v>
      </c>
      <c r="I65" s="36">
        <v>0</v>
      </c>
      <c r="J65" s="37">
        <v>218.09</v>
      </c>
      <c r="K65" s="37">
        <f t="shared" si="2"/>
        <v>54.510235197080661</v>
      </c>
      <c r="L65" s="37">
        <v>0</v>
      </c>
      <c r="M65" s="88"/>
      <c r="N65" s="88"/>
      <c r="O65" s="88"/>
    </row>
    <row r="66" spans="2:15" x14ac:dyDescent="0.25">
      <c r="B66" s="5"/>
      <c r="C66" s="5"/>
      <c r="D66" s="5"/>
      <c r="E66" s="5">
        <v>3295</v>
      </c>
      <c r="F66" s="5" t="s">
        <v>92</v>
      </c>
      <c r="G66" s="37">
        <v>3084</v>
      </c>
      <c r="H66" s="36">
        <v>0</v>
      </c>
      <c r="I66" s="36">
        <v>0</v>
      </c>
      <c r="J66" s="37">
        <v>3976</v>
      </c>
      <c r="K66" s="37">
        <f t="shared" si="2"/>
        <v>128.92347600518806</v>
      </c>
      <c r="L66" s="37">
        <v>0</v>
      </c>
      <c r="M66" s="88"/>
      <c r="N66" s="88"/>
      <c r="O66" s="88"/>
    </row>
    <row r="67" spans="2:15" x14ac:dyDescent="0.25">
      <c r="B67" s="5"/>
      <c r="C67" s="5"/>
      <c r="D67" s="5"/>
      <c r="E67" s="5">
        <v>3296</v>
      </c>
      <c r="F67" s="5" t="s">
        <v>93</v>
      </c>
      <c r="G67" s="37">
        <v>0</v>
      </c>
      <c r="H67" s="36">
        <v>0</v>
      </c>
      <c r="I67" s="36">
        <v>0</v>
      </c>
      <c r="J67" s="37">
        <v>0</v>
      </c>
      <c r="K67" s="37">
        <v>0</v>
      </c>
      <c r="L67" s="37">
        <v>0</v>
      </c>
      <c r="M67" s="88"/>
      <c r="N67" s="88"/>
      <c r="O67" s="88"/>
    </row>
    <row r="68" spans="2:15" x14ac:dyDescent="0.25">
      <c r="B68" s="5"/>
      <c r="C68" s="5"/>
      <c r="D68" s="5"/>
      <c r="E68" s="5">
        <v>3299</v>
      </c>
      <c r="F68" s="5" t="s">
        <v>84</v>
      </c>
      <c r="G68" s="37">
        <v>0</v>
      </c>
      <c r="H68" s="36">
        <v>0</v>
      </c>
      <c r="I68" s="36">
        <v>0</v>
      </c>
      <c r="J68" s="37">
        <v>681.2</v>
      </c>
      <c r="K68" s="37">
        <v>0</v>
      </c>
      <c r="L68" s="37">
        <v>0</v>
      </c>
      <c r="M68" s="88"/>
      <c r="N68" s="88"/>
      <c r="O68" s="88"/>
    </row>
    <row r="69" spans="2:15" x14ac:dyDescent="0.25">
      <c r="B69" s="13"/>
      <c r="C69" s="13">
        <v>34</v>
      </c>
      <c r="D69" s="13"/>
      <c r="E69" s="13" t="s">
        <v>52</v>
      </c>
      <c r="F69" s="30" t="s">
        <v>85</v>
      </c>
      <c r="G69" s="35">
        <v>884.86</v>
      </c>
      <c r="H69" s="34">
        <v>700</v>
      </c>
      <c r="I69" s="34">
        <v>0</v>
      </c>
      <c r="J69" s="35">
        <v>897.27</v>
      </c>
      <c r="K69" s="35">
        <f t="shared" ref="K69:K79" si="3">J69/G69*100</f>
        <v>101.40248174852519</v>
      </c>
      <c r="L69" s="35">
        <f>J69/H69*100</f>
        <v>128.18142857142857</v>
      </c>
      <c r="M69" s="88"/>
      <c r="N69" s="88"/>
      <c r="O69" s="88"/>
    </row>
    <row r="70" spans="2:15" x14ac:dyDescent="0.25">
      <c r="B70" s="32"/>
      <c r="C70" s="32" t="s">
        <v>52</v>
      </c>
      <c r="D70" s="32">
        <v>343</v>
      </c>
      <c r="E70" s="32"/>
      <c r="F70" s="32" t="s">
        <v>86</v>
      </c>
      <c r="G70" s="37">
        <v>884.86</v>
      </c>
      <c r="H70" s="36">
        <v>0</v>
      </c>
      <c r="I70" s="36">
        <v>0</v>
      </c>
      <c r="J70" s="37">
        <v>897.27</v>
      </c>
      <c r="K70" s="37">
        <f t="shared" si="3"/>
        <v>101.40248174852519</v>
      </c>
      <c r="L70" s="37">
        <v>0</v>
      </c>
      <c r="M70" s="88"/>
      <c r="N70" s="88"/>
      <c r="O70" s="88"/>
    </row>
    <row r="71" spans="2:15" x14ac:dyDescent="0.25">
      <c r="B71" s="5"/>
      <c r="C71" s="5"/>
      <c r="D71" s="5" t="s">
        <v>52</v>
      </c>
      <c r="E71" s="5">
        <v>3431</v>
      </c>
      <c r="F71" s="5" t="s">
        <v>87</v>
      </c>
      <c r="G71" s="37">
        <v>884.86</v>
      </c>
      <c r="H71" s="36">
        <v>0</v>
      </c>
      <c r="I71" s="36">
        <v>0</v>
      </c>
      <c r="J71" s="37">
        <v>897.27</v>
      </c>
      <c r="K71" s="37">
        <f t="shared" si="3"/>
        <v>101.40248174852519</v>
      </c>
      <c r="L71" s="37">
        <v>0</v>
      </c>
      <c r="M71" s="88"/>
      <c r="N71" s="88"/>
      <c r="O71" s="88"/>
    </row>
    <row r="72" spans="2:15" ht="25.5" x14ac:dyDescent="0.25">
      <c r="B72" s="13"/>
      <c r="C72" s="13">
        <v>37</v>
      </c>
      <c r="D72" s="29"/>
      <c r="E72" s="29"/>
      <c r="F72" s="30" t="s">
        <v>111</v>
      </c>
      <c r="G72" s="35">
        <v>4131.4399999999996</v>
      </c>
      <c r="H72" s="34">
        <v>4796</v>
      </c>
      <c r="I72" s="34">
        <v>0</v>
      </c>
      <c r="J72" s="35">
        <v>4795.72</v>
      </c>
      <c r="K72" s="35">
        <f t="shared" si="3"/>
        <v>116.07865538407918</v>
      </c>
      <c r="L72" s="35">
        <f>J72/H72*100</f>
        <v>99.994161801501264</v>
      </c>
      <c r="M72" s="88"/>
      <c r="N72" s="88"/>
      <c r="O72" s="88"/>
    </row>
    <row r="73" spans="2:15" x14ac:dyDescent="0.25">
      <c r="B73" s="5"/>
      <c r="C73" s="5"/>
      <c r="D73" s="6">
        <v>372</v>
      </c>
      <c r="E73" s="6"/>
      <c r="F73" s="5" t="s">
        <v>112</v>
      </c>
      <c r="G73" s="37">
        <v>4131.4399999999996</v>
      </c>
      <c r="H73" s="36">
        <v>0</v>
      </c>
      <c r="I73" s="36">
        <v>0</v>
      </c>
      <c r="J73" s="37">
        <v>4795.72</v>
      </c>
      <c r="K73" s="37">
        <f t="shared" si="3"/>
        <v>116.07865538407918</v>
      </c>
      <c r="L73" s="37">
        <v>0</v>
      </c>
      <c r="M73" s="88"/>
      <c r="N73" s="88"/>
      <c r="O73" s="88"/>
    </row>
    <row r="74" spans="2:15" x14ac:dyDescent="0.25">
      <c r="B74" s="5"/>
      <c r="C74" s="5"/>
      <c r="D74" s="6"/>
      <c r="E74" s="6">
        <v>3722</v>
      </c>
      <c r="F74" s="5" t="s">
        <v>113</v>
      </c>
      <c r="G74" s="37">
        <v>4131.4399999999996</v>
      </c>
      <c r="H74" s="36">
        <v>0</v>
      </c>
      <c r="I74" s="36">
        <v>0</v>
      </c>
      <c r="J74" s="37">
        <v>4795.72</v>
      </c>
      <c r="K74" s="37">
        <f t="shared" si="3"/>
        <v>116.07865538407918</v>
      </c>
      <c r="L74" s="37">
        <v>0</v>
      </c>
      <c r="M74" s="88"/>
      <c r="N74" s="88"/>
      <c r="O74" s="88"/>
    </row>
    <row r="75" spans="2:15" x14ac:dyDescent="0.25">
      <c r="B75" s="5"/>
      <c r="C75" s="5"/>
      <c r="D75" s="6"/>
      <c r="E75" s="5" t="s">
        <v>12</v>
      </c>
      <c r="F75" s="5"/>
      <c r="G75" s="37"/>
      <c r="H75" s="36"/>
      <c r="I75" s="36"/>
      <c r="J75" s="37"/>
      <c r="K75" s="37"/>
      <c r="L75" s="37"/>
      <c r="M75" s="88"/>
      <c r="N75" s="88"/>
      <c r="O75" s="88"/>
    </row>
    <row r="76" spans="2:15" x14ac:dyDescent="0.25">
      <c r="B76" s="7">
        <v>4</v>
      </c>
      <c r="C76" s="7"/>
      <c r="D76" s="7"/>
      <c r="E76" s="7"/>
      <c r="F76" s="33" t="s">
        <v>6</v>
      </c>
      <c r="G76" s="35">
        <v>10997</v>
      </c>
      <c r="H76" s="34">
        <v>41399</v>
      </c>
      <c r="I76" s="34">
        <v>0</v>
      </c>
      <c r="J76" s="35">
        <v>42713.26</v>
      </c>
      <c r="K76" s="35">
        <f t="shared" si="3"/>
        <v>388.40829317086479</v>
      </c>
      <c r="L76" s="35">
        <f>J76/H76*100</f>
        <v>103.17461774438996</v>
      </c>
      <c r="M76" s="88"/>
      <c r="N76" s="88"/>
      <c r="O76" s="88"/>
    </row>
    <row r="77" spans="2:15" ht="25.5" x14ac:dyDescent="0.25">
      <c r="B77" s="31"/>
      <c r="C77" s="31">
        <v>42</v>
      </c>
      <c r="D77" s="31"/>
      <c r="E77" s="31"/>
      <c r="F77" s="33" t="s">
        <v>7</v>
      </c>
      <c r="G77" s="35">
        <v>10997</v>
      </c>
      <c r="H77" s="34">
        <v>41399</v>
      </c>
      <c r="I77" s="34">
        <v>0</v>
      </c>
      <c r="J77" s="35">
        <v>42713.26</v>
      </c>
      <c r="K77" s="35">
        <f t="shared" si="3"/>
        <v>388.40829317086479</v>
      </c>
      <c r="L77" s="35">
        <f>J77/H77*100</f>
        <v>103.17461774438996</v>
      </c>
      <c r="M77" s="88"/>
      <c r="N77" s="88"/>
      <c r="O77" s="88"/>
    </row>
    <row r="78" spans="2:15" x14ac:dyDescent="0.25">
      <c r="B78" s="32"/>
      <c r="C78" s="32"/>
      <c r="D78" s="5">
        <v>422</v>
      </c>
      <c r="E78" s="5"/>
      <c r="F78" s="5" t="s">
        <v>88</v>
      </c>
      <c r="G78" s="37">
        <v>9654.5</v>
      </c>
      <c r="H78" s="36">
        <v>0</v>
      </c>
      <c r="I78" s="36">
        <v>0</v>
      </c>
      <c r="J78" s="37">
        <v>41190.980000000003</v>
      </c>
      <c r="K78" s="37">
        <f t="shared" si="3"/>
        <v>426.65057745092963</v>
      </c>
      <c r="L78" s="37">
        <v>0</v>
      </c>
      <c r="M78" s="88"/>
      <c r="N78" s="88"/>
      <c r="O78" s="88"/>
    </row>
    <row r="79" spans="2:15" x14ac:dyDescent="0.25">
      <c r="B79" s="32"/>
      <c r="C79" s="32" t="s">
        <v>52</v>
      </c>
      <c r="D79" s="5"/>
      <c r="E79" s="5">
        <v>4221</v>
      </c>
      <c r="F79" s="5" t="s">
        <v>89</v>
      </c>
      <c r="G79" s="37">
        <v>9071.2999999999993</v>
      </c>
      <c r="H79" s="36">
        <v>0</v>
      </c>
      <c r="I79" s="36">
        <v>0</v>
      </c>
      <c r="J79" s="37">
        <v>34694.04</v>
      </c>
      <c r="K79" s="37">
        <f t="shared" si="3"/>
        <v>382.45940493644792</v>
      </c>
      <c r="L79" s="37">
        <v>0</v>
      </c>
      <c r="M79" s="88"/>
      <c r="N79" s="88"/>
      <c r="O79" s="88"/>
    </row>
    <row r="80" spans="2:15" x14ac:dyDescent="0.25">
      <c r="B80" s="32"/>
      <c r="C80" s="32"/>
      <c r="D80" s="5"/>
      <c r="E80" s="5">
        <v>4222</v>
      </c>
      <c r="F80" s="5" t="s">
        <v>114</v>
      </c>
      <c r="G80" s="37">
        <v>0</v>
      </c>
      <c r="H80" s="36">
        <v>0</v>
      </c>
      <c r="I80" s="36">
        <v>0</v>
      </c>
      <c r="J80" s="37">
        <v>0</v>
      </c>
      <c r="K80" s="37">
        <v>0</v>
      </c>
      <c r="L80" s="37">
        <v>0</v>
      </c>
      <c r="M80" s="88"/>
      <c r="N80" s="88"/>
      <c r="O80" s="88"/>
    </row>
    <row r="81" spans="2:15" x14ac:dyDescent="0.25">
      <c r="B81" s="32"/>
      <c r="C81" s="32"/>
      <c r="D81" s="5"/>
      <c r="E81" s="5">
        <v>4223</v>
      </c>
      <c r="F81" s="5" t="s">
        <v>94</v>
      </c>
      <c r="G81" s="37">
        <v>583.20000000000005</v>
      </c>
      <c r="H81" s="36">
        <v>0</v>
      </c>
      <c r="I81" s="36">
        <v>0</v>
      </c>
      <c r="J81" s="37">
        <v>6496.94</v>
      </c>
      <c r="K81" s="37">
        <f>J81/G81*100</f>
        <v>1114.0157750342935</v>
      </c>
      <c r="L81" s="37">
        <v>0</v>
      </c>
      <c r="M81" s="88"/>
      <c r="N81" s="88"/>
      <c r="O81" s="88"/>
    </row>
    <row r="82" spans="2:15" x14ac:dyDescent="0.25">
      <c r="B82" s="32"/>
      <c r="C82" s="32"/>
      <c r="D82" s="5"/>
      <c r="E82" s="5">
        <v>4225</v>
      </c>
      <c r="F82" s="5" t="s">
        <v>116</v>
      </c>
      <c r="G82" s="37">
        <v>0</v>
      </c>
      <c r="H82" s="36">
        <v>0</v>
      </c>
      <c r="I82" s="36">
        <v>0</v>
      </c>
      <c r="J82" s="37">
        <v>0</v>
      </c>
      <c r="K82" s="37">
        <v>0</v>
      </c>
      <c r="L82" s="37">
        <v>0</v>
      </c>
      <c r="M82" s="88"/>
      <c r="N82" s="88"/>
      <c r="O82" s="88"/>
    </row>
    <row r="83" spans="2:15" x14ac:dyDescent="0.25">
      <c r="B83" s="32"/>
      <c r="C83" s="32"/>
      <c r="D83" s="5"/>
      <c r="E83" s="5">
        <v>4226</v>
      </c>
      <c r="F83" s="5" t="s">
        <v>115</v>
      </c>
      <c r="G83" s="37">
        <v>0</v>
      </c>
      <c r="H83" s="36">
        <v>0</v>
      </c>
      <c r="I83" s="36">
        <v>0</v>
      </c>
      <c r="J83" s="37">
        <v>0</v>
      </c>
      <c r="K83" s="37">
        <v>0</v>
      </c>
      <c r="L83" s="37">
        <v>0</v>
      </c>
      <c r="M83" s="88"/>
      <c r="N83" s="88"/>
      <c r="O83" s="88"/>
    </row>
    <row r="84" spans="2:15" x14ac:dyDescent="0.25">
      <c r="B84" s="32"/>
      <c r="C84" s="32"/>
      <c r="D84" s="5"/>
      <c r="E84" s="5">
        <v>4227</v>
      </c>
      <c r="F84" s="5" t="s">
        <v>95</v>
      </c>
      <c r="G84" s="37">
        <v>0</v>
      </c>
      <c r="H84" s="36">
        <v>0</v>
      </c>
      <c r="I84" s="36">
        <v>0</v>
      </c>
      <c r="J84" s="37">
        <v>0</v>
      </c>
      <c r="K84" s="37">
        <v>0</v>
      </c>
      <c r="L84" s="37">
        <v>0</v>
      </c>
      <c r="M84" s="88"/>
      <c r="N84" s="88"/>
      <c r="O84" s="88"/>
    </row>
    <row r="85" spans="2:15" x14ac:dyDescent="0.25">
      <c r="B85" s="9" t="s">
        <v>52</v>
      </c>
      <c r="C85" s="38"/>
      <c r="D85" s="38">
        <v>424</v>
      </c>
      <c r="E85" s="38"/>
      <c r="F85" s="12" t="s">
        <v>96</v>
      </c>
      <c r="G85" s="37">
        <v>1342.5</v>
      </c>
      <c r="H85" s="36">
        <v>0</v>
      </c>
      <c r="I85" s="36">
        <v>0</v>
      </c>
      <c r="J85" s="37">
        <v>1522.28</v>
      </c>
      <c r="K85" s="37">
        <f>J85/G85*100</f>
        <v>113.39143389199255</v>
      </c>
      <c r="L85" s="37">
        <v>0</v>
      </c>
      <c r="M85" s="88"/>
      <c r="N85" s="88"/>
      <c r="O85" s="88"/>
    </row>
    <row r="86" spans="2:15" x14ac:dyDescent="0.25">
      <c r="B86" s="8"/>
      <c r="C86" s="8" t="s">
        <v>52</v>
      </c>
      <c r="D86" s="8" t="s">
        <v>52</v>
      </c>
      <c r="E86" s="8">
        <v>4241</v>
      </c>
      <c r="F86" s="12" t="s">
        <v>96</v>
      </c>
      <c r="G86" s="37">
        <v>1342.5</v>
      </c>
      <c r="H86" s="36">
        <v>0</v>
      </c>
      <c r="I86" s="41">
        <v>0</v>
      </c>
      <c r="J86" s="37">
        <v>1522.28</v>
      </c>
      <c r="K86" s="37">
        <f>J86/G86*100</f>
        <v>113.39143389199255</v>
      </c>
      <c r="L86" s="37">
        <v>0</v>
      </c>
      <c r="M86" s="88"/>
      <c r="N86" s="88"/>
      <c r="O86" s="88"/>
    </row>
    <row r="87" spans="2:15" x14ac:dyDescent="0.25">
      <c r="B87" s="8"/>
      <c r="C87" s="8" t="s">
        <v>12</v>
      </c>
      <c r="D87" s="5"/>
      <c r="E87" s="5" t="s">
        <v>52</v>
      </c>
      <c r="F87" s="5" t="s">
        <v>52</v>
      </c>
      <c r="G87" s="36"/>
      <c r="H87" s="36"/>
      <c r="I87" s="41"/>
      <c r="J87" s="37"/>
      <c r="K87" s="37"/>
      <c r="L87" s="37"/>
      <c r="M87" s="88"/>
      <c r="N87" s="88"/>
      <c r="O87" s="88"/>
    </row>
    <row r="88" spans="2:15" x14ac:dyDescent="0.25">
      <c r="F88" s="88"/>
      <c r="G88" s="88"/>
      <c r="H88" s="88"/>
      <c r="I88" s="88"/>
      <c r="J88" s="88"/>
      <c r="K88" s="88"/>
      <c r="L88" s="88"/>
      <c r="M88" s="88"/>
      <c r="N88" s="88"/>
      <c r="O88" s="88"/>
    </row>
    <row r="90" spans="2:15" ht="15" customHeight="1" x14ac:dyDescent="0.25"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</row>
    <row r="91" spans="2:15" x14ac:dyDescent="0.25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</row>
    <row r="92" spans="2:15" ht="4.5" customHeight="1" x14ac:dyDescent="0.25"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</row>
  </sheetData>
  <mergeCells count="12">
    <mergeCell ref="B1:L1"/>
    <mergeCell ref="B2:L2"/>
    <mergeCell ref="B4:L4"/>
    <mergeCell ref="B6:L6"/>
    <mergeCell ref="B32:F32"/>
    <mergeCell ref="B9:F9"/>
    <mergeCell ref="B31:F31"/>
    <mergeCell ref="B8:F8"/>
    <mergeCell ref="B7:L7"/>
    <mergeCell ref="B5:L5"/>
    <mergeCell ref="B30:L30"/>
    <mergeCell ref="B3:L3"/>
  </mergeCells>
  <pageMargins left="0.7" right="0.7" top="0.75" bottom="0.75" header="0.3" footer="0.3"/>
  <pageSetup paperSize="9" scale="8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8"/>
  <sheetViews>
    <sheetView topLeftCell="A4" workbookViewId="0">
      <selection activeCell="F16" sqref="F16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9" ht="18" x14ac:dyDescent="0.25">
      <c r="B1" s="2"/>
      <c r="C1" s="2"/>
      <c r="D1" s="2"/>
      <c r="E1" s="2"/>
      <c r="F1" s="3"/>
      <c r="G1" s="3"/>
      <c r="H1" s="3"/>
    </row>
    <row r="2" spans="2:9" ht="15.75" customHeight="1" x14ac:dyDescent="0.25">
      <c r="B2" s="110" t="s">
        <v>32</v>
      </c>
      <c r="C2" s="110"/>
      <c r="D2" s="110"/>
      <c r="E2" s="110"/>
      <c r="F2" s="110"/>
      <c r="G2" s="110"/>
      <c r="H2" s="110"/>
    </row>
    <row r="3" spans="2:9" ht="18" x14ac:dyDescent="0.25">
      <c r="B3" s="27"/>
      <c r="C3" s="27"/>
      <c r="D3" s="27"/>
      <c r="E3" s="27"/>
      <c r="F3" s="28"/>
      <c r="G3" s="28"/>
      <c r="H3" s="28"/>
    </row>
    <row r="4" spans="2:9" ht="33.75" customHeight="1" x14ac:dyDescent="0.25">
      <c r="B4" s="21" t="s">
        <v>8</v>
      </c>
      <c r="C4" s="21" t="s">
        <v>60</v>
      </c>
      <c r="D4" s="21" t="s">
        <v>188</v>
      </c>
      <c r="E4" s="21" t="s">
        <v>189</v>
      </c>
      <c r="F4" s="21" t="s">
        <v>191</v>
      </c>
      <c r="G4" s="21" t="s">
        <v>20</v>
      </c>
      <c r="H4" s="21" t="s">
        <v>37</v>
      </c>
      <c r="I4" s="59"/>
    </row>
    <row r="5" spans="2:9" x14ac:dyDescent="0.25">
      <c r="B5" s="21">
        <v>1</v>
      </c>
      <c r="C5" s="100">
        <v>2</v>
      </c>
      <c r="D5" s="100">
        <v>3</v>
      </c>
      <c r="E5" s="100">
        <v>4</v>
      </c>
      <c r="F5" s="100">
        <v>5</v>
      </c>
      <c r="G5" s="100" t="s">
        <v>29</v>
      </c>
      <c r="H5" s="21" t="s">
        <v>30</v>
      </c>
      <c r="I5" s="59"/>
    </row>
    <row r="6" spans="2:9" x14ac:dyDescent="0.25">
      <c r="B6" s="31" t="s">
        <v>34</v>
      </c>
      <c r="C6" s="94">
        <f>C7+C11+C14+C18</f>
        <v>1710546.61</v>
      </c>
      <c r="D6" s="94">
        <f>D7+D11+D14+D18</f>
        <v>2191183</v>
      </c>
      <c r="E6" s="94">
        <v>0</v>
      </c>
      <c r="F6" s="94">
        <f>F7+F11+F14+F18</f>
        <v>2381467.1100000003</v>
      </c>
      <c r="G6" s="90">
        <f>F6/C6*100</f>
        <v>139.22257926663573</v>
      </c>
      <c r="H6" s="90">
        <f>F6/D6*100</f>
        <v>108.68408115616086</v>
      </c>
      <c r="I6" s="102"/>
    </row>
    <row r="7" spans="2:9" x14ac:dyDescent="0.25">
      <c r="B7" s="31" t="s">
        <v>15</v>
      </c>
      <c r="C7" s="90">
        <v>241343.62</v>
      </c>
      <c r="D7" s="34">
        <f>D8+D9</f>
        <v>352025</v>
      </c>
      <c r="E7" s="34">
        <v>0</v>
      </c>
      <c r="F7" s="90">
        <f>F8+F9</f>
        <v>360976.28</v>
      </c>
      <c r="G7" s="90">
        <f>F7/C7*100</f>
        <v>149.56943133611736</v>
      </c>
      <c r="H7" s="90">
        <f>F7/D7*100</f>
        <v>102.54279667637243</v>
      </c>
      <c r="I7" s="102"/>
    </row>
    <row r="8" spans="2:9" x14ac:dyDescent="0.25">
      <c r="B8" s="14" t="s">
        <v>16</v>
      </c>
      <c r="C8" s="58">
        <f>C7-C9</f>
        <v>181554.41999999998</v>
      </c>
      <c r="D8" s="36">
        <v>263853</v>
      </c>
      <c r="E8" s="36">
        <v>0</v>
      </c>
      <c r="F8" s="58">
        <v>322465.21000000002</v>
      </c>
      <c r="G8" s="58">
        <f>F8/C8*100</f>
        <v>177.61352766845337</v>
      </c>
      <c r="H8" s="58">
        <f>F8/D8*100</f>
        <v>122.21396383592381</v>
      </c>
      <c r="I8" s="102"/>
    </row>
    <row r="9" spans="2:9" x14ac:dyDescent="0.25">
      <c r="B9" s="14" t="s">
        <v>145</v>
      </c>
      <c r="C9" s="58">
        <v>59789.2</v>
      </c>
      <c r="D9" s="36">
        <v>88172</v>
      </c>
      <c r="E9" s="36">
        <v>0</v>
      </c>
      <c r="F9" s="58">
        <v>38511.07</v>
      </c>
      <c r="G9" s="58">
        <f>F9/C9*100</f>
        <v>64.411415439577723</v>
      </c>
      <c r="H9" s="58">
        <f>F9/D9*100</f>
        <v>43.677210452297786</v>
      </c>
      <c r="I9" s="102"/>
    </row>
    <row r="10" spans="2:9" x14ac:dyDescent="0.25">
      <c r="B10" s="15" t="s">
        <v>17</v>
      </c>
      <c r="C10" s="58"/>
      <c r="D10" s="36"/>
      <c r="E10" s="36"/>
      <c r="F10" s="90"/>
      <c r="G10" s="58" t="s">
        <v>52</v>
      </c>
      <c r="H10" s="58"/>
      <c r="I10" s="102"/>
    </row>
    <row r="11" spans="2:9" x14ac:dyDescent="0.25">
      <c r="B11" s="31" t="s">
        <v>18</v>
      </c>
      <c r="C11" s="90">
        <v>17.62</v>
      </c>
      <c r="D11" s="34">
        <v>0</v>
      </c>
      <c r="E11" s="34">
        <v>0</v>
      </c>
      <c r="F11" s="90">
        <v>32.76</v>
      </c>
      <c r="G11" s="90">
        <f>F11/C11*100</f>
        <v>185.92508513053346</v>
      </c>
      <c r="H11" s="90">
        <v>0</v>
      </c>
      <c r="I11" s="102"/>
    </row>
    <row r="12" spans="2:9" x14ac:dyDescent="0.25">
      <c r="B12" s="39" t="s">
        <v>19</v>
      </c>
      <c r="C12" s="58">
        <v>17.62</v>
      </c>
      <c r="D12" s="41">
        <v>0</v>
      </c>
      <c r="E12" s="41">
        <v>0</v>
      </c>
      <c r="F12" s="58">
        <v>32.76</v>
      </c>
      <c r="G12" s="58">
        <f>F12/C12*100</f>
        <v>185.92508513053346</v>
      </c>
      <c r="H12" s="58">
        <v>0</v>
      </c>
      <c r="I12" s="102"/>
    </row>
    <row r="13" spans="2:9" x14ac:dyDescent="0.25">
      <c r="B13" s="39" t="s">
        <v>17</v>
      </c>
      <c r="C13" s="58"/>
      <c r="D13" s="41"/>
      <c r="E13" s="41"/>
      <c r="F13" s="58"/>
      <c r="G13" s="58"/>
      <c r="H13" s="58"/>
      <c r="I13" s="102"/>
    </row>
    <row r="14" spans="2:9" x14ac:dyDescent="0.25">
      <c r="B14" s="31" t="s">
        <v>97</v>
      </c>
      <c r="C14" s="90">
        <v>1458720.37</v>
      </c>
      <c r="D14" s="42">
        <f>D15+D16</f>
        <v>1833184</v>
      </c>
      <c r="E14" s="42">
        <v>0</v>
      </c>
      <c r="F14" s="90">
        <v>2017840.07</v>
      </c>
      <c r="G14" s="90">
        <f>F14/C14*100</f>
        <v>138.32946406308153</v>
      </c>
      <c r="H14" s="90">
        <f>F14/D14*100</f>
        <v>110.07296976190062</v>
      </c>
      <c r="I14" s="102"/>
    </row>
    <row r="15" spans="2:9" ht="15.75" customHeight="1" x14ac:dyDescent="0.25">
      <c r="B15" s="39" t="s">
        <v>144</v>
      </c>
      <c r="C15" s="58">
        <f>C14-C16</f>
        <v>1453841.57</v>
      </c>
      <c r="D15" s="41">
        <v>1827259</v>
      </c>
      <c r="E15" s="41">
        <v>0</v>
      </c>
      <c r="F15" s="58">
        <f>F14-F16</f>
        <v>2012923.07</v>
      </c>
      <c r="G15" s="58">
        <f>F15/C15*100</f>
        <v>138.45546251645561</v>
      </c>
      <c r="H15" s="58">
        <f>F15/D15*100</f>
        <v>110.16079658110864</v>
      </c>
      <c r="I15" s="102"/>
    </row>
    <row r="16" spans="2:9" ht="15.75" customHeight="1" x14ac:dyDescent="0.25">
      <c r="B16" s="39" t="s">
        <v>168</v>
      </c>
      <c r="C16" s="58">
        <v>4878.8</v>
      </c>
      <c r="D16" s="41">
        <v>5925</v>
      </c>
      <c r="E16" s="41"/>
      <c r="F16" s="58">
        <v>4917</v>
      </c>
      <c r="G16" s="58">
        <f>F16/C16*100</f>
        <v>100.78297942116914</v>
      </c>
      <c r="H16" s="58">
        <f>F16/D16*100</f>
        <v>82.987341772151908</v>
      </c>
      <c r="I16" s="102"/>
    </row>
    <row r="17" spans="2:11" ht="15.75" customHeight="1" x14ac:dyDescent="0.25">
      <c r="B17" s="39" t="s">
        <v>17</v>
      </c>
      <c r="C17" s="58"/>
      <c r="D17" s="41"/>
      <c r="E17" s="41"/>
      <c r="F17" s="58"/>
      <c r="G17" s="58"/>
      <c r="H17" s="58"/>
      <c r="I17" s="102"/>
    </row>
    <row r="18" spans="2:11" ht="15.75" customHeight="1" x14ac:dyDescent="0.25">
      <c r="B18" s="49" t="s">
        <v>146</v>
      </c>
      <c r="C18" s="90">
        <v>10465</v>
      </c>
      <c r="D18" s="42">
        <v>5974</v>
      </c>
      <c r="E18" s="42">
        <v>0</v>
      </c>
      <c r="F18" s="90">
        <f>F19</f>
        <v>2618</v>
      </c>
      <c r="G18" s="90">
        <f>F18/C18*100</f>
        <v>25.016722408026755</v>
      </c>
      <c r="H18" s="90">
        <f>F18/D18*100</f>
        <v>43.82323401406093</v>
      </c>
      <c r="I18" s="102"/>
    </row>
    <row r="19" spans="2:11" ht="15.75" customHeight="1" x14ac:dyDescent="0.25">
      <c r="B19" s="39" t="s">
        <v>147</v>
      </c>
      <c r="C19" s="58">
        <v>10465</v>
      </c>
      <c r="D19" s="41">
        <v>5974</v>
      </c>
      <c r="E19" s="41">
        <v>0</v>
      </c>
      <c r="F19" s="58">
        <v>2618</v>
      </c>
      <c r="G19" s="58">
        <f>F19/C19*100</f>
        <v>25.016722408026755</v>
      </c>
      <c r="H19" s="58">
        <f>F19/D19*100</f>
        <v>43.82323401406093</v>
      </c>
      <c r="I19" s="102"/>
    </row>
    <row r="20" spans="2:11" ht="15.75" customHeight="1" x14ac:dyDescent="0.25">
      <c r="B20" s="39" t="s">
        <v>17</v>
      </c>
      <c r="C20" s="58"/>
      <c r="D20" s="36"/>
      <c r="E20" s="36"/>
      <c r="F20" s="58"/>
      <c r="G20" s="58"/>
      <c r="H20" s="58"/>
      <c r="I20" s="102"/>
    </row>
    <row r="21" spans="2:11" x14ac:dyDescent="0.25">
      <c r="B21" s="39"/>
      <c r="C21" s="103"/>
      <c r="D21" s="34"/>
      <c r="E21" s="41"/>
      <c r="F21" s="103"/>
      <c r="G21" s="104"/>
      <c r="H21" s="104"/>
      <c r="I21" s="102"/>
    </row>
    <row r="22" spans="2:11" x14ac:dyDescent="0.25">
      <c r="B22" s="31" t="s">
        <v>35</v>
      </c>
      <c r="C22" s="90">
        <f ca="1">C23+C27+C30+C34</f>
        <v>1683830.9099999997</v>
      </c>
      <c r="D22" s="34">
        <f>D23+D27+D30+D34</f>
        <v>2191183</v>
      </c>
      <c r="E22" s="42">
        <v>0</v>
      </c>
      <c r="F22" s="90">
        <f>F23+F27+F30+F34</f>
        <v>2379820.7999999998</v>
      </c>
      <c r="G22" s="90">
        <f ca="1">F22/C22*100</f>
        <v>131.04155296658681</v>
      </c>
      <c r="H22" s="90">
        <f>F22/D22*100</f>
        <v>108.60894776931001</v>
      </c>
      <c r="I22" s="102"/>
    </row>
    <row r="23" spans="2:11" x14ac:dyDescent="0.25">
      <c r="B23" s="31" t="s">
        <v>15</v>
      </c>
      <c r="C23" s="90">
        <f ca="1">C24+C25</f>
        <v>247306.30999999988</v>
      </c>
      <c r="D23" s="34">
        <f>D24+D25</f>
        <v>352025</v>
      </c>
      <c r="E23" s="34">
        <v>0</v>
      </c>
      <c r="F23" s="90">
        <f>F24+F25</f>
        <v>370244.01</v>
      </c>
      <c r="G23" s="90">
        <f ca="1">F23/C23*100</f>
        <v>149.10106949705067</v>
      </c>
      <c r="H23" s="90">
        <f>F23/D23*100</f>
        <v>105.17548753639656</v>
      </c>
      <c r="I23" s="102"/>
    </row>
    <row r="24" spans="2:11" x14ac:dyDescent="0.25">
      <c r="B24" s="14" t="s">
        <v>16</v>
      </c>
      <c r="C24" s="58">
        <f ca="1">C22-C25-C27-C30-C34</f>
        <v>186192.50999999989</v>
      </c>
      <c r="D24" s="36">
        <v>263853</v>
      </c>
      <c r="E24" s="36">
        <v>0</v>
      </c>
      <c r="F24" s="58">
        <v>289435.82</v>
      </c>
      <c r="G24" s="58">
        <f ca="1">F24/C24*100</f>
        <v>167.93889556342037</v>
      </c>
      <c r="H24" s="58">
        <f>F24/D24*100</f>
        <v>109.69586095287906</v>
      </c>
      <c r="I24" s="102"/>
    </row>
    <row r="25" spans="2:11" x14ac:dyDescent="0.25">
      <c r="B25" s="14" t="s">
        <v>145</v>
      </c>
      <c r="C25" s="58">
        <v>61113.8</v>
      </c>
      <c r="D25" s="36">
        <v>88172</v>
      </c>
      <c r="E25" s="36">
        <v>0</v>
      </c>
      <c r="F25" s="58">
        <v>80808.19</v>
      </c>
      <c r="G25" s="58">
        <f>F25/C25*100</f>
        <v>132.22576570267273</v>
      </c>
      <c r="H25" s="58">
        <f>F25/D25*100</f>
        <v>91.648357755296473</v>
      </c>
      <c r="I25" s="102"/>
    </row>
    <row r="26" spans="2:11" x14ac:dyDescent="0.25">
      <c r="B26" s="15" t="s">
        <v>17</v>
      </c>
      <c r="C26" s="58"/>
      <c r="D26" s="34"/>
      <c r="E26" s="36" t="s">
        <v>52</v>
      </c>
      <c r="F26" s="58"/>
      <c r="G26" s="58"/>
      <c r="H26" s="58"/>
      <c r="I26" s="102"/>
    </row>
    <row r="27" spans="2:11" x14ac:dyDescent="0.25">
      <c r="B27" s="31" t="s">
        <v>18</v>
      </c>
      <c r="C27" s="90">
        <v>0</v>
      </c>
      <c r="D27" s="34">
        <v>0</v>
      </c>
      <c r="E27" s="34">
        <v>0</v>
      </c>
      <c r="F27" s="90">
        <v>0</v>
      </c>
      <c r="G27" s="90">
        <v>0</v>
      </c>
      <c r="H27" s="90">
        <v>0</v>
      </c>
      <c r="I27" s="102"/>
    </row>
    <row r="28" spans="2:11" ht="15" customHeight="1" x14ac:dyDescent="0.25">
      <c r="B28" s="39" t="s">
        <v>19</v>
      </c>
      <c r="C28" s="58">
        <v>0</v>
      </c>
      <c r="D28" s="36">
        <v>0</v>
      </c>
      <c r="E28" s="36">
        <v>0</v>
      </c>
      <c r="F28" s="58">
        <v>0</v>
      </c>
      <c r="G28" s="58">
        <v>0</v>
      </c>
      <c r="H28" s="58">
        <v>0</v>
      </c>
      <c r="I28" s="101"/>
      <c r="J28" s="20"/>
      <c r="K28" s="20"/>
    </row>
    <row r="29" spans="2:11" x14ac:dyDescent="0.25">
      <c r="B29" s="39" t="s">
        <v>17</v>
      </c>
      <c r="C29" s="58"/>
      <c r="D29" s="34"/>
      <c r="E29" s="36" t="s">
        <v>52</v>
      </c>
      <c r="F29" s="58"/>
      <c r="G29" s="58"/>
      <c r="H29" s="58"/>
      <c r="I29" s="101"/>
      <c r="J29" s="20"/>
      <c r="K29" s="20"/>
    </row>
    <row r="30" spans="2:11" x14ac:dyDescent="0.25">
      <c r="B30" s="31" t="s">
        <v>97</v>
      </c>
      <c r="C30" s="90">
        <f>C31+C32</f>
        <v>1433282.71</v>
      </c>
      <c r="D30" s="34">
        <f>D31+D32</f>
        <v>1833184</v>
      </c>
      <c r="E30" s="34">
        <v>0</v>
      </c>
      <c r="F30" s="90">
        <f>F31+F32</f>
        <v>2003211.22</v>
      </c>
      <c r="G30" s="90">
        <f>F30/C30*100</f>
        <v>139.76385859004745</v>
      </c>
      <c r="H30" s="90">
        <f>F30/D30*100</f>
        <v>109.27496748826087</v>
      </c>
      <c r="I30" s="102"/>
    </row>
    <row r="31" spans="2:11" x14ac:dyDescent="0.25">
      <c r="B31" s="39" t="s">
        <v>144</v>
      </c>
      <c r="C31" s="58">
        <v>1430408.91</v>
      </c>
      <c r="D31" s="36">
        <v>1827259</v>
      </c>
      <c r="E31" s="36">
        <v>0</v>
      </c>
      <c r="F31" s="58">
        <v>1997819.22</v>
      </c>
      <c r="G31" s="58">
        <f>F31/C31*100</f>
        <v>139.667699637022</v>
      </c>
      <c r="H31" s="58">
        <f>F31/D31*100</f>
        <v>109.33421151571837</v>
      </c>
      <c r="I31" s="102"/>
    </row>
    <row r="32" spans="2:11" x14ac:dyDescent="0.25">
      <c r="B32" s="39" t="s">
        <v>168</v>
      </c>
      <c r="C32" s="58">
        <v>2873.8</v>
      </c>
      <c r="D32" s="36">
        <v>5925</v>
      </c>
      <c r="E32" s="36">
        <v>0</v>
      </c>
      <c r="F32" s="58">
        <v>5392</v>
      </c>
      <c r="G32" s="58">
        <f>F32/C32*100</f>
        <v>187.62613960609644</v>
      </c>
      <c r="H32" s="58">
        <f>F32/D32*100</f>
        <v>91.004219409282712</v>
      </c>
      <c r="I32" s="102"/>
    </row>
    <row r="33" spans="2:9" x14ac:dyDescent="0.25">
      <c r="B33" s="39" t="s">
        <v>17</v>
      </c>
      <c r="C33" s="60"/>
      <c r="D33" s="34"/>
      <c r="E33" s="34" t="s">
        <v>52</v>
      </c>
      <c r="F33" s="90"/>
      <c r="G33" s="90"/>
      <c r="H33" s="105"/>
      <c r="I33" s="59"/>
    </row>
    <row r="34" spans="2:9" x14ac:dyDescent="0.25">
      <c r="B34" s="49" t="s">
        <v>146</v>
      </c>
      <c r="C34" s="90">
        <v>3241.89</v>
      </c>
      <c r="D34" s="34">
        <f>D35</f>
        <v>5974</v>
      </c>
      <c r="E34" s="34">
        <v>0</v>
      </c>
      <c r="F34" s="90">
        <v>6365.57</v>
      </c>
      <c r="G34" s="90">
        <f>F34/C34*100</f>
        <v>196.35367023557245</v>
      </c>
      <c r="H34" s="105">
        <f>F34/D34*100</f>
        <v>106.55456980247739</v>
      </c>
      <c r="I34" s="59"/>
    </row>
    <row r="35" spans="2:9" x14ac:dyDescent="0.25">
      <c r="B35" s="39" t="s">
        <v>147</v>
      </c>
      <c r="C35" s="58">
        <v>3241.59</v>
      </c>
      <c r="D35" s="36">
        <v>5974</v>
      </c>
      <c r="E35" s="36">
        <v>0</v>
      </c>
      <c r="F35" s="58">
        <v>6365.57</v>
      </c>
      <c r="G35" s="58">
        <f>F35/C35*100</f>
        <v>196.37184221323486</v>
      </c>
      <c r="H35" s="106">
        <f>F35/D35*100</f>
        <v>106.55456980247739</v>
      </c>
      <c r="I35" s="59"/>
    </row>
    <row r="36" spans="2:9" x14ac:dyDescent="0.25">
      <c r="B36" s="40" t="s">
        <v>17</v>
      </c>
      <c r="C36" s="62" t="s">
        <v>52</v>
      </c>
      <c r="D36" s="61" t="s">
        <v>52</v>
      </c>
      <c r="E36" s="36" t="s">
        <v>52</v>
      </c>
      <c r="F36" s="58" t="s">
        <v>52</v>
      </c>
      <c r="G36" s="58" t="s">
        <v>52</v>
      </c>
      <c r="H36" s="106" t="s">
        <v>52</v>
      </c>
      <c r="I36" s="59"/>
    </row>
    <row r="37" spans="2:9" x14ac:dyDescent="0.25">
      <c r="C37" s="107"/>
      <c r="D37" s="108"/>
      <c r="E37" s="59"/>
      <c r="F37" s="59"/>
      <c r="G37" s="59"/>
      <c r="H37" s="59"/>
      <c r="I37" s="59"/>
    </row>
    <row r="38" spans="2:9" x14ac:dyDescent="0.25">
      <c r="C38" s="107"/>
      <c r="D38" s="59"/>
      <c r="E38" s="59"/>
      <c r="F38" s="59"/>
      <c r="G38" s="59"/>
      <c r="H38" s="59"/>
      <c r="I38" s="59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3"/>
  <sheetViews>
    <sheetView workbookViewId="0">
      <selection activeCell="C16" sqref="C16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9" ht="18" x14ac:dyDescent="0.25">
      <c r="B1" s="11"/>
      <c r="C1" s="11"/>
      <c r="D1" s="11"/>
      <c r="E1" s="11"/>
      <c r="F1" s="3"/>
      <c r="G1" s="3"/>
      <c r="H1" s="3"/>
    </row>
    <row r="2" spans="2:9" ht="15.75" customHeight="1" x14ac:dyDescent="0.25">
      <c r="B2" s="110" t="s">
        <v>33</v>
      </c>
      <c r="C2" s="110"/>
      <c r="D2" s="110"/>
      <c r="E2" s="110"/>
      <c r="F2" s="110"/>
      <c r="G2" s="110"/>
      <c r="H2" s="110"/>
    </row>
    <row r="3" spans="2:9" ht="18" x14ac:dyDescent="0.25">
      <c r="B3" s="27"/>
      <c r="C3" s="27"/>
      <c r="D3" s="27"/>
      <c r="E3" s="27"/>
      <c r="F3" s="28"/>
      <c r="G3" s="28"/>
      <c r="H3" s="28"/>
    </row>
    <row r="4" spans="2:9" ht="25.5" x14ac:dyDescent="0.25">
      <c r="B4" s="21" t="s">
        <v>8</v>
      </c>
      <c r="C4" s="21" t="s">
        <v>105</v>
      </c>
      <c r="D4" s="21" t="s">
        <v>188</v>
      </c>
      <c r="E4" s="21" t="s">
        <v>189</v>
      </c>
      <c r="F4" s="21" t="s">
        <v>192</v>
      </c>
      <c r="G4" s="21" t="s">
        <v>20</v>
      </c>
      <c r="H4" s="21" t="s">
        <v>37</v>
      </c>
    </row>
    <row r="5" spans="2:9" x14ac:dyDescent="0.25">
      <c r="B5" s="23">
        <v>1</v>
      </c>
      <c r="C5" s="23">
        <v>2</v>
      </c>
      <c r="D5" s="23">
        <v>3</v>
      </c>
      <c r="E5" s="23">
        <v>4</v>
      </c>
      <c r="F5" s="23">
        <v>5</v>
      </c>
      <c r="G5" s="23" t="s">
        <v>29</v>
      </c>
      <c r="H5" s="23" t="s">
        <v>107</v>
      </c>
    </row>
    <row r="6" spans="2:9" ht="15.75" customHeight="1" x14ac:dyDescent="0.25">
      <c r="B6" s="4" t="s">
        <v>35</v>
      </c>
      <c r="C6" s="90">
        <v>1683830.91</v>
      </c>
      <c r="D6" s="34">
        <f>D7</f>
        <v>2191183</v>
      </c>
      <c r="E6" s="34">
        <v>0</v>
      </c>
      <c r="F6" s="90">
        <f>F7</f>
        <v>2379820.7999999998</v>
      </c>
      <c r="G6" s="90">
        <f>F6/C6*100</f>
        <v>141.33371622213539</v>
      </c>
      <c r="H6" s="90">
        <f>F6/D6*100</f>
        <v>108.60894776931001</v>
      </c>
      <c r="I6" s="48"/>
    </row>
    <row r="7" spans="2:9" ht="15.75" customHeight="1" x14ac:dyDescent="0.25">
      <c r="B7" s="4" t="s">
        <v>98</v>
      </c>
      <c r="C7" s="90">
        <v>1683830.91</v>
      </c>
      <c r="D7" s="34">
        <f>D8</f>
        <v>2191183</v>
      </c>
      <c r="E7" s="34">
        <v>0</v>
      </c>
      <c r="F7" s="90">
        <f>F8</f>
        <v>2379820.7999999998</v>
      </c>
      <c r="G7" s="90">
        <f>F7/C7*100</f>
        <v>141.33371622213539</v>
      </c>
      <c r="H7" s="90">
        <f>F7/D7*100</f>
        <v>108.60894776931001</v>
      </c>
      <c r="I7" s="48"/>
    </row>
    <row r="8" spans="2:9" x14ac:dyDescent="0.25">
      <c r="B8" s="10" t="s">
        <v>117</v>
      </c>
      <c r="C8" s="58">
        <v>1683830.91</v>
      </c>
      <c r="D8" s="36">
        <v>2191183</v>
      </c>
      <c r="E8" s="36">
        <v>0</v>
      </c>
      <c r="F8" s="58">
        <v>2379820.7999999998</v>
      </c>
      <c r="G8" s="58">
        <f>F8/C8*100</f>
        <v>141.33371622213539</v>
      </c>
      <c r="H8" s="58">
        <f>F8/D8*100</f>
        <v>108.60894776931001</v>
      </c>
      <c r="I8" s="48"/>
    </row>
    <row r="9" spans="2:9" x14ac:dyDescent="0.25">
      <c r="B9" s="9" t="s">
        <v>12</v>
      </c>
      <c r="C9" s="36"/>
      <c r="D9" s="36"/>
      <c r="E9" s="36"/>
      <c r="F9" s="58"/>
      <c r="G9" s="58"/>
      <c r="H9" s="58"/>
      <c r="I9" s="48"/>
    </row>
    <row r="10" spans="2:9" x14ac:dyDescent="0.25">
      <c r="C10" s="48"/>
      <c r="D10" s="48"/>
      <c r="E10" s="48"/>
      <c r="F10" s="48"/>
      <c r="G10" s="48"/>
      <c r="H10" s="48"/>
      <c r="I10" s="48"/>
    </row>
    <row r="11" spans="2:9" x14ac:dyDescent="0.25">
      <c r="B11" s="20"/>
      <c r="C11" s="20"/>
      <c r="D11" s="20"/>
      <c r="E11" s="20"/>
      <c r="F11" s="20"/>
      <c r="G11" s="20"/>
      <c r="H11" s="20"/>
    </row>
    <row r="12" spans="2:9" x14ac:dyDescent="0.25">
      <c r="B12" s="20"/>
      <c r="C12" s="20"/>
      <c r="D12" s="20"/>
      <c r="E12" s="20"/>
      <c r="F12" s="20"/>
      <c r="G12" s="20"/>
      <c r="H12" s="20"/>
    </row>
    <row r="13" spans="2:9" x14ac:dyDescent="0.25">
      <c r="B13" s="20"/>
      <c r="C13" s="20"/>
      <c r="D13" s="20"/>
      <c r="E13" s="20"/>
      <c r="F13" s="20"/>
      <c r="G13" s="20"/>
      <c r="H13" s="20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60"/>
  <sheetViews>
    <sheetView tabSelected="1" topLeftCell="A19" zoomScaleNormal="100" workbookViewId="0">
      <selection activeCell="F102" sqref="F10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5.42578125" customWidth="1"/>
    <col min="5" max="5" width="39" customWidth="1"/>
    <col min="6" max="8" width="24.28515625" customWidth="1"/>
    <col min="9" max="9" width="15.7109375" customWidth="1"/>
    <col min="10" max="10" width="24.28515625" customWidth="1"/>
  </cols>
  <sheetData>
    <row r="1" spans="2:10" ht="18" x14ac:dyDescent="0.25">
      <c r="B1" s="2"/>
      <c r="C1" s="2"/>
      <c r="D1" s="2"/>
      <c r="E1" s="2"/>
      <c r="F1" s="2"/>
      <c r="G1" s="2"/>
      <c r="H1" s="2"/>
      <c r="I1" s="3"/>
      <c r="J1" s="3"/>
    </row>
    <row r="2" spans="2:10" ht="18" customHeight="1" x14ac:dyDescent="0.25">
      <c r="B2" s="110" t="s">
        <v>9</v>
      </c>
      <c r="C2" s="110"/>
      <c r="D2" s="110"/>
      <c r="E2" s="110"/>
      <c r="F2" s="110"/>
      <c r="G2" s="110"/>
      <c r="H2" s="110"/>
      <c r="I2" s="110"/>
      <c r="J2" s="17"/>
    </row>
    <row r="3" spans="2:10" ht="18" x14ac:dyDescent="0.25">
      <c r="B3" s="27"/>
      <c r="C3" s="27"/>
      <c r="D3" s="27"/>
      <c r="E3" s="27"/>
      <c r="F3" s="27"/>
      <c r="G3" s="27"/>
      <c r="H3" s="27"/>
      <c r="I3" s="28"/>
      <c r="J3" s="3"/>
    </row>
    <row r="4" spans="2:10" ht="15.75" x14ac:dyDescent="0.25">
      <c r="B4" s="151" t="s">
        <v>42</v>
      </c>
      <c r="C4" s="151"/>
      <c r="D4" s="151"/>
      <c r="E4" s="151"/>
      <c r="F4" s="151"/>
      <c r="G4" s="151"/>
      <c r="H4" s="151"/>
      <c r="I4" s="151"/>
    </row>
    <row r="5" spans="2:10" ht="18" x14ac:dyDescent="0.25">
      <c r="B5" s="27"/>
      <c r="C5" s="27"/>
      <c r="D5" s="27"/>
      <c r="E5" s="27"/>
      <c r="F5" s="27"/>
      <c r="G5" s="27"/>
      <c r="H5" s="27"/>
      <c r="I5" s="28"/>
    </row>
    <row r="6" spans="2:10" ht="25.5" x14ac:dyDescent="0.25">
      <c r="B6" s="139" t="s">
        <v>8</v>
      </c>
      <c r="C6" s="140"/>
      <c r="D6" s="140"/>
      <c r="E6" s="141"/>
      <c r="F6" s="100" t="s">
        <v>188</v>
      </c>
      <c r="G6" s="21" t="s">
        <v>189</v>
      </c>
      <c r="H6" s="21" t="s">
        <v>192</v>
      </c>
      <c r="I6" s="21" t="s">
        <v>37</v>
      </c>
    </row>
    <row r="7" spans="2:10" s="24" customFormat="1" ht="11.25" x14ac:dyDescent="0.2">
      <c r="B7" s="136">
        <v>1</v>
      </c>
      <c r="C7" s="137"/>
      <c r="D7" s="137"/>
      <c r="E7" s="138"/>
      <c r="F7" s="54">
        <v>2</v>
      </c>
      <c r="G7" s="23">
        <v>3</v>
      </c>
      <c r="H7" s="23">
        <v>4</v>
      </c>
      <c r="I7" s="23" t="s">
        <v>108</v>
      </c>
    </row>
    <row r="8" spans="2:10" ht="30" customHeight="1" x14ac:dyDescent="0.25">
      <c r="B8" s="143">
        <v>49807</v>
      </c>
      <c r="C8" s="144"/>
      <c r="D8" s="145"/>
      <c r="E8" s="69" t="s">
        <v>169</v>
      </c>
      <c r="F8" s="50">
        <f>F9</f>
        <v>2191183</v>
      </c>
      <c r="G8" s="34">
        <v>0</v>
      </c>
      <c r="H8" s="34">
        <f>H9</f>
        <v>2379820.7999999998</v>
      </c>
      <c r="I8" s="34">
        <f t="shared" ref="I8:I12" si="0">H8/F8*100</f>
        <v>108.60894776931001</v>
      </c>
      <c r="J8" s="97"/>
    </row>
    <row r="9" spans="2:10" ht="30" customHeight="1" x14ac:dyDescent="0.25">
      <c r="B9" s="143" t="s">
        <v>171</v>
      </c>
      <c r="C9" s="144"/>
      <c r="D9" s="145"/>
      <c r="E9" s="98" t="s">
        <v>170</v>
      </c>
      <c r="F9" s="50">
        <f>F10</f>
        <v>2191183</v>
      </c>
      <c r="G9" s="34">
        <v>0</v>
      </c>
      <c r="H9" s="34">
        <f>H10</f>
        <v>2379820.7999999998</v>
      </c>
      <c r="I9" s="34">
        <f t="shared" si="0"/>
        <v>108.60894776931001</v>
      </c>
      <c r="J9" s="97"/>
    </row>
    <row r="10" spans="2:10" ht="30" customHeight="1" x14ac:dyDescent="0.25">
      <c r="B10" s="143" t="s">
        <v>175</v>
      </c>
      <c r="C10" s="144"/>
      <c r="D10" s="145"/>
      <c r="E10" s="69" t="s">
        <v>173</v>
      </c>
      <c r="F10" s="50">
        <f>F11+F43+F129+F146</f>
        <v>2191183</v>
      </c>
      <c r="G10" s="34">
        <v>0</v>
      </c>
      <c r="H10" s="34">
        <f>H11+H43+H129+H146</f>
        <v>2379820.7999999998</v>
      </c>
      <c r="I10" s="34">
        <f t="shared" si="0"/>
        <v>108.60894776931001</v>
      </c>
      <c r="J10" s="97"/>
    </row>
    <row r="11" spans="2:10" ht="30" customHeight="1" x14ac:dyDescent="0.25">
      <c r="B11" s="143" t="s">
        <v>174</v>
      </c>
      <c r="C11" s="144"/>
      <c r="D11" s="145"/>
      <c r="E11" s="69" t="s">
        <v>172</v>
      </c>
      <c r="F11" s="50">
        <f>F12+F35</f>
        <v>88172</v>
      </c>
      <c r="G11" s="34">
        <v>0</v>
      </c>
      <c r="H11" s="34">
        <f>H12+H35</f>
        <v>80808.189999999988</v>
      </c>
      <c r="I11" s="34">
        <f>H11/F11*100</f>
        <v>91.648357755296445</v>
      </c>
      <c r="J11" s="97"/>
    </row>
    <row r="12" spans="2:10" ht="30" customHeight="1" x14ac:dyDescent="0.25">
      <c r="B12" s="143" t="s">
        <v>164</v>
      </c>
      <c r="C12" s="144"/>
      <c r="D12" s="145"/>
      <c r="E12" s="69" t="s">
        <v>118</v>
      </c>
      <c r="F12" s="50">
        <f>F13</f>
        <v>65541</v>
      </c>
      <c r="G12" s="34">
        <v>0</v>
      </c>
      <c r="H12" s="34">
        <f>H13</f>
        <v>56864.19999999999</v>
      </c>
      <c r="I12" s="34">
        <f t="shared" si="0"/>
        <v>86.761263941654832</v>
      </c>
      <c r="J12" s="97"/>
    </row>
    <row r="13" spans="2:10" ht="30" customHeight="1" x14ac:dyDescent="0.25">
      <c r="B13" s="148" t="s">
        <v>119</v>
      </c>
      <c r="C13" s="149"/>
      <c r="D13" s="150"/>
      <c r="E13" s="31" t="s">
        <v>120</v>
      </c>
      <c r="F13" s="50">
        <v>65541</v>
      </c>
      <c r="G13" s="34">
        <v>0</v>
      </c>
      <c r="H13" s="34">
        <f>H14</f>
        <v>56864.19999999999</v>
      </c>
      <c r="I13" s="34">
        <f>H13/F13*100</f>
        <v>86.761263941654832</v>
      </c>
      <c r="J13" s="97"/>
    </row>
    <row r="14" spans="2:10" x14ac:dyDescent="0.25">
      <c r="B14" s="64"/>
      <c r="C14" s="65">
        <v>32</v>
      </c>
      <c r="D14" s="66"/>
      <c r="E14" s="31" t="s">
        <v>99</v>
      </c>
      <c r="F14" s="50">
        <v>65541</v>
      </c>
      <c r="G14" s="34">
        <v>0</v>
      </c>
      <c r="H14" s="34">
        <f>H15+H16+H17+H18+H19+H20+H21+H22+H23+H24+H25+H26+H27+H28+H29+H30+H31</f>
        <v>56864.19999999999</v>
      </c>
      <c r="I14" s="34">
        <f>H14/F14*100</f>
        <v>86.761263941654832</v>
      </c>
      <c r="J14" s="97"/>
    </row>
    <row r="15" spans="2:10" x14ac:dyDescent="0.25">
      <c r="B15" s="43"/>
      <c r="C15" s="44"/>
      <c r="D15" s="45">
        <v>3211</v>
      </c>
      <c r="E15" s="16" t="s">
        <v>65</v>
      </c>
      <c r="F15" s="51">
        <v>0</v>
      </c>
      <c r="G15" s="36">
        <v>0</v>
      </c>
      <c r="H15" s="36">
        <v>1069.1199999999999</v>
      </c>
      <c r="I15" s="36">
        <v>0</v>
      </c>
      <c r="J15" s="97"/>
    </row>
    <row r="16" spans="2:10" x14ac:dyDescent="0.25">
      <c r="B16" s="43"/>
      <c r="C16" s="44" t="s">
        <v>52</v>
      </c>
      <c r="D16" s="45">
        <v>3213</v>
      </c>
      <c r="E16" s="32" t="s">
        <v>100</v>
      </c>
      <c r="F16" s="51">
        <v>0</v>
      </c>
      <c r="G16" s="36">
        <v>0</v>
      </c>
      <c r="H16" s="36">
        <v>3064.99</v>
      </c>
      <c r="I16" s="36">
        <v>0</v>
      </c>
      <c r="J16" s="97"/>
    </row>
    <row r="17" spans="2:10" x14ac:dyDescent="0.25">
      <c r="B17" s="43"/>
      <c r="C17" s="44"/>
      <c r="D17" s="45">
        <v>3214</v>
      </c>
      <c r="E17" s="32" t="s">
        <v>101</v>
      </c>
      <c r="F17" s="51">
        <v>0</v>
      </c>
      <c r="G17" s="36">
        <v>0</v>
      </c>
      <c r="H17" s="36">
        <v>0</v>
      </c>
      <c r="I17" s="36">
        <v>0</v>
      </c>
      <c r="J17" s="97"/>
    </row>
    <row r="18" spans="2:10" x14ac:dyDescent="0.25">
      <c r="B18" s="43"/>
      <c r="C18" s="44"/>
      <c r="D18" s="45">
        <v>3221</v>
      </c>
      <c r="E18" s="32" t="s">
        <v>69</v>
      </c>
      <c r="F18" s="51">
        <v>0</v>
      </c>
      <c r="G18" s="36">
        <v>0</v>
      </c>
      <c r="H18" s="36">
        <v>7062.88</v>
      </c>
      <c r="I18" s="36">
        <v>0</v>
      </c>
      <c r="J18" s="97"/>
    </row>
    <row r="19" spans="2:10" x14ac:dyDescent="0.25">
      <c r="B19" s="43"/>
      <c r="C19" s="44"/>
      <c r="D19" s="45">
        <v>3222</v>
      </c>
      <c r="E19" s="32" t="s">
        <v>70</v>
      </c>
      <c r="F19" s="51">
        <v>0</v>
      </c>
      <c r="G19" s="36">
        <v>0</v>
      </c>
      <c r="H19" s="36">
        <v>6072.97</v>
      </c>
      <c r="I19" s="36">
        <v>0</v>
      </c>
      <c r="J19" s="97"/>
    </row>
    <row r="20" spans="2:10" x14ac:dyDescent="0.25">
      <c r="B20" s="43"/>
      <c r="C20" s="44"/>
      <c r="D20" s="45">
        <v>3223</v>
      </c>
      <c r="E20" s="32" t="s">
        <v>71</v>
      </c>
      <c r="F20" s="51">
        <v>0</v>
      </c>
      <c r="G20" s="36">
        <v>0</v>
      </c>
      <c r="H20" s="36">
        <v>9538.07</v>
      </c>
      <c r="I20" s="36">
        <v>0</v>
      </c>
      <c r="J20" s="97"/>
    </row>
    <row r="21" spans="2:10" x14ac:dyDescent="0.25">
      <c r="B21" s="43"/>
      <c r="C21" s="44"/>
      <c r="D21" s="45">
        <v>3224</v>
      </c>
      <c r="E21" s="32" t="s">
        <v>159</v>
      </c>
      <c r="F21" s="51">
        <v>0</v>
      </c>
      <c r="G21" s="36">
        <v>0</v>
      </c>
      <c r="H21" s="36">
        <v>1365.34</v>
      </c>
      <c r="I21" s="36">
        <v>0</v>
      </c>
      <c r="J21" s="97"/>
    </row>
    <row r="22" spans="2:10" x14ac:dyDescent="0.25">
      <c r="B22" s="43"/>
      <c r="C22" s="44"/>
      <c r="D22" s="45">
        <v>3225</v>
      </c>
      <c r="E22" s="32" t="s">
        <v>73</v>
      </c>
      <c r="F22" s="51">
        <v>0</v>
      </c>
      <c r="G22" s="36">
        <v>0</v>
      </c>
      <c r="H22" s="36">
        <v>2155.19</v>
      </c>
      <c r="I22" s="36">
        <v>0</v>
      </c>
      <c r="J22" s="97"/>
    </row>
    <row r="23" spans="2:10" x14ac:dyDescent="0.25">
      <c r="B23" s="43"/>
      <c r="C23" s="44"/>
      <c r="D23" s="45">
        <v>3227</v>
      </c>
      <c r="E23" s="32" t="s">
        <v>160</v>
      </c>
      <c r="F23" s="51">
        <v>0</v>
      </c>
      <c r="G23" s="36">
        <v>0</v>
      </c>
      <c r="H23" s="36">
        <v>298.5</v>
      </c>
      <c r="I23" s="36">
        <v>0</v>
      </c>
      <c r="J23" s="97"/>
    </row>
    <row r="24" spans="2:10" x14ac:dyDescent="0.25">
      <c r="B24" s="43"/>
      <c r="C24" s="44"/>
      <c r="D24" s="45">
        <v>3231</v>
      </c>
      <c r="E24" s="32" t="s">
        <v>161</v>
      </c>
      <c r="F24" s="51">
        <v>0</v>
      </c>
      <c r="G24" s="36">
        <v>0</v>
      </c>
      <c r="H24" s="36">
        <v>5063.8500000000004</v>
      </c>
      <c r="I24" s="36">
        <v>0</v>
      </c>
      <c r="J24" s="97"/>
    </row>
    <row r="25" spans="2:10" x14ac:dyDescent="0.25">
      <c r="B25" s="43"/>
      <c r="C25" s="44"/>
      <c r="D25" s="45">
        <v>3231</v>
      </c>
      <c r="E25" s="32" t="s">
        <v>78</v>
      </c>
      <c r="F25" s="51">
        <v>0</v>
      </c>
      <c r="G25" s="36">
        <v>0</v>
      </c>
      <c r="H25" s="36">
        <v>460</v>
      </c>
      <c r="I25" s="36">
        <v>0</v>
      </c>
      <c r="J25" s="97"/>
    </row>
    <row r="26" spans="2:10" x14ac:dyDescent="0.25">
      <c r="B26" s="43"/>
      <c r="C26" s="44"/>
      <c r="D26" s="45">
        <v>3234</v>
      </c>
      <c r="E26" s="32" t="s">
        <v>79</v>
      </c>
      <c r="F26" s="51">
        <v>0</v>
      </c>
      <c r="G26" s="36">
        <v>0</v>
      </c>
      <c r="H26" s="36">
        <v>4684.8999999999996</v>
      </c>
      <c r="I26" s="36">
        <v>0</v>
      </c>
      <c r="J26" s="97"/>
    </row>
    <row r="27" spans="2:10" x14ac:dyDescent="0.25">
      <c r="B27" s="43"/>
      <c r="C27" s="44"/>
      <c r="D27" s="45">
        <v>3236</v>
      </c>
      <c r="E27" s="32" t="s">
        <v>80</v>
      </c>
      <c r="F27" s="51">
        <v>0</v>
      </c>
      <c r="G27" s="36">
        <v>0</v>
      </c>
      <c r="H27" s="36">
        <v>5065.3100000000004</v>
      </c>
      <c r="I27" s="36">
        <v>0</v>
      </c>
      <c r="J27" s="97"/>
    </row>
    <row r="28" spans="2:10" x14ac:dyDescent="0.25">
      <c r="B28" s="43"/>
      <c r="C28" s="44"/>
      <c r="D28" s="45">
        <v>3237</v>
      </c>
      <c r="E28" s="32" t="s">
        <v>109</v>
      </c>
      <c r="F28" s="51">
        <v>0</v>
      </c>
      <c r="G28" s="36">
        <v>0</v>
      </c>
      <c r="H28" s="36">
        <v>0</v>
      </c>
      <c r="I28" s="36">
        <v>0</v>
      </c>
      <c r="J28" s="97"/>
    </row>
    <row r="29" spans="2:10" x14ac:dyDescent="0.25">
      <c r="B29" s="43"/>
      <c r="C29" s="44"/>
      <c r="D29" s="45">
        <v>3238</v>
      </c>
      <c r="E29" s="32" t="s">
        <v>102</v>
      </c>
      <c r="F29" s="51">
        <v>0</v>
      </c>
      <c r="G29" s="36">
        <v>0</v>
      </c>
      <c r="H29" s="36">
        <v>6872.17</v>
      </c>
      <c r="I29" s="36">
        <v>0</v>
      </c>
      <c r="J29" s="97"/>
    </row>
    <row r="30" spans="2:10" x14ac:dyDescent="0.25">
      <c r="B30" s="43"/>
      <c r="C30" s="44"/>
      <c r="D30" s="45">
        <v>3239</v>
      </c>
      <c r="E30" s="32" t="s">
        <v>83</v>
      </c>
      <c r="F30" s="51">
        <v>0</v>
      </c>
      <c r="G30" s="36">
        <v>0</v>
      </c>
      <c r="H30" s="36">
        <v>3535.96</v>
      </c>
      <c r="I30" s="36">
        <v>0</v>
      </c>
      <c r="J30" s="97"/>
    </row>
    <row r="31" spans="2:10" x14ac:dyDescent="0.25">
      <c r="B31" s="43"/>
      <c r="C31" s="44"/>
      <c r="D31" s="45">
        <v>3292</v>
      </c>
      <c r="E31" s="32" t="s">
        <v>182</v>
      </c>
      <c r="F31" s="51">
        <v>0</v>
      </c>
      <c r="G31" s="36">
        <v>0</v>
      </c>
      <c r="H31" s="36">
        <v>554.95000000000005</v>
      </c>
      <c r="I31" s="36">
        <v>0</v>
      </c>
      <c r="J31" s="97"/>
    </row>
    <row r="32" spans="2:10" x14ac:dyDescent="0.25">
      <c r="B32" s="64"/>
      <c r="C32" s="65">
        <v>34</v>
      </c>
      <c r="D32" s="66"/>
      <c r="E32" s="31" t="s">
        <v>103</v>
      </c>
      <c r="F32" s="50">
        <v>0</v>
      </c>
      <c r="G32" s="34">
        <v>0</v>
      </c>
      <c r="H32" s="34">
        <v>0</v>
      </c>
      <c r="I32" s="34">
        <v>0</v>
      </c>
      <c r="J32" s="97"/>
    </row>
    <row r="33" spans="2:10" x14ac:dyDescent="0.25">
      <c r="B33" s="43"/>
      <c r="C33" s="44"/>
      <c r="D33" s="45">
        <v>3431</v>
      </c>
      <c r="E33" s="32" t="s">
        <v>87</v>
      </c>
      <c r="F33" s="51">
        <v>0</v>
      </c>
      <c r="G33" s="36">
        <v>0</v>
      </c>
      <c r="H33" s="36">
        <v>0</v>
      </c>
      <c r="I33" s="36">
        <v>0</v>
      </c>
      <c r="J33" s="97"/>
    </row>
    <row r="34" spans="2:10" x14ac:dyDescent="0.25">
      <c r="B34" s="43" t="s">
        <v>17</v>
      </c>
      <c r="C34" s="44"/>
      <c r="D34" s="45"/>
      <c r="E34" s="32"/>
      <c r="F34" s="51"/>
      <c r="G34" s="36"/>
      <c r="H34" s="36"/>
      <c r="I34" s="36"/>
      <c r="J34" s="97"/>
    </row>
    <row r="35" spans="2:10" ht="27.6" customHeight="1" x14ac:dyDescent="0.25">
      <c r="B35" s="148" t="s">
        <v>165</v>
      </c>
      <c r="C35" s="149"/>
      <c r="D35" s="150"/>
      <c r="E35" s="31" t="s">
        <v>121</v>
      </c>
      <c r="F35" s="50">
        <f>F36</f>
        <v>22631</v>
      </c>
      <c r="G35" s="34">
        <v>0</v>
      </c>
      <c r="H35" s="34">
        <f>H36</f>
        <v>23943.99</v>
      </c>
      <c r="I35" s="34">
        <f>H35/F35*100</f>
        <v>105.80173213733374</v>
      </c>
      <c r="J35" s="97"/>
    </row>
    <row r="36" spans="2:10" ht="26.45" customHeight="1" x14ac:dyDescent="0.25">
      <c r="B36" s="148" t="s">
        <v>119</v>
      </c>
      <c r="C36" s="149"/>
      <c r="D36" s="150"/>
      <c r="E36" s="31" t="s">
        <v>120</v>
      </c>
      <c r="F36" s="50">
        <f>F37+F40</f>
        <v>22631</v>
      </c>
      <c r="G36" s="34">
        <v>0</v>
      </c>
      <c r="H36" s="34">
        <f>H37+H40</f>
        <v>23943.99</v>
      </c>
      <c r="I36" s="34">
        <f>H36/F36*100</f>
        <v>105.80173213733374</v>
      </c>
      <c r="J36" s="97"/>
    </row>
    <row r="37" spans="2:10" ht="23.45" customHeight="1" x14ac:dyDescent="0.25">
      <c r="B37" s="64"/>
      <c r="C37" s="65">
        <v>32</v>
      </c>
      <c r="D37" s="66"/>
      <c r="E37" s="31" t="s">
        <v>99</v>
      </c>
      <c r="F37" s="50">
        <v>4088</v>
      </c>
      <c r="G37" s="34">
        <v>0</v>
      </c>
      <c r="H37" s="34">
        <f>H38+H39</f>
        <v>4087.45</v>
      </c>
      <c r="I37" s="34">
        <f>H37/F37*100</f>
        <v>99.986545988258314</v>
      </c>
      <c r="J37" s="97"/>
    </row>
    <row r="38" spans="2:10" ht="18.600000000000001" customHeight="1" x14ac:dyDescent="0.25">
      <c r="B38" s="64"/>
      <c r="C38" s="65"/>
      <c r="D38" s="45">
        <v>3225</v>
      </c>
      <c r="E38" s="32" t="s">
        <v>73</v>
      </c>
      <c r="F38" s="51">
        <v>0</v>
      </c>
      <c r="G38" s="36">
        <v>0</v>
      </c>
      <c r="H38" s="36">
        <v>3381.9</v>
      </c>
      <c r="I38" s="36">
        <v>0</v>
      </c>
      <c r="J38" s="97"/>
    </row>
    <row r="39" spans="2:10" ht="18.600000000000001" customHeight="1" x14ac:dyDescent="0.25">
      <c r="B39" s="64"/>
      <c r="C39" s="65"/>
      <c r="D39" s="45">
        <v>3239</v>
      </c>
      <c r="E39" s="32" t="s">
        <v>83</v>
      </c>
      <c r="F39" s="51">
        <v>0</v>
      </c>
      <c r="G39" s="36">
        <v>0</v>
      </c>
      <c r="H39" s="36">
        <v>705.55</v>
      </c>
      <c r="I39" s="36">
        <v>0</v>
      </c>
      <c r="J39" s="97"/>
    </row>
    <row r="40" spans="2:10" ht="30" customHeight="1" x14ac:dyDescent="0.25">
      <c r="B40" s="64" t="s">
        <v>52</v>
      </c>
      <c r="C40" s="65">
        <v>42</v>
      </c>
      <c r="D40" s="45"/>
      <c r="E40" s="31" t="s">
        <v>88</v>
      </c>
      <c r="F40" s="50">
        <v>18543</v>
      </c>
      <c r="G40" s="34">
        <v>0</v>
      </c>
      <c r="H40" s="34">
        <v>19856.54</v>
      </c>
      <c r="I40" s="34">
        <f>H40/F40*100</f>
        <v>107.08375128080678</v>
      </c>
      <c r="J40" s="97"/>
    </row>
    <row r="41" spans="2:10" x14ac:dyDescent="0.25">
      <c r="B41" s="64"/>
      <c r="C41" s="44"/>
      <c r="D41" s="45">
        <v>4221</v>
      </c>
      <c r="E41" s="56" t="s">
        <v>154</v>
      </c>
      <c r="F41" s="51">
        <v>0</v>
      </c>
      <c r="G41" s="36">
        <v>0</v>
      </c>
      <c r="H41" s="36">
        <v>19856.54</v>
      </c>
      <c r="I41" s="36">
        <v>0</v>
      </c>
      <c r="J41" s="97"/>
    </row>
    <row r="42" spans="2:10" x14ac:dyDescent="0.25">
      <c r="B42" s="43" t="s">
        <v>17</v>
      </c>
      <c r="C42" s="44"/>
      <c r="D42" s="45"/>
      <c r="E42" s="32"/>
      <c r="F42" s="51"/>
      <c r="G42" s="36"/>
      <c r="H42" s="36"/>
      <c r="I42" s="36"/>
      <c r="J42" s="97"/>
    </row>
    <row r="43" spans="2:10" ht="27" customHeight="1" x14ac:dyDescent="0.25">
      <c r="B43" s="148" t="s">
        <v>122</v>
      </c>
      <c r="C43" s="149"/>
      <c r="D43" s="150"/>
      <c r="E43" s="31" t="s">
        <v>123</v>
      </c>
      <c r="F43" s="50">
        <f>F44+F83+F88+F93+F99+F104+F111+F120</f>
        <v>396653</v>
      </c>
      <c r="G43" s="34">
        <v>0</v>
      </c>
      <c r="H43" s="34">
        <f>H44+H83+H88+H93+H99+H104+H111+H120</f>
        <v>550928.46</v>
      </c>
      <c r="I43" s="34">
        <f>H43/F43*100</f>
        <v>138.89431316541157</v>
      </c>
      <c r="J43" s="97"/>
    </row>
    <row r="44" spans="2:10" ht="26.45" customHeight="1" x14ac:dyDescent="0.25">
      <c r="B44" s="148" t="s">
        <v>124</v>
      </c>
      <c r="C44" s="149"/>
      <c r="D44" s="150"/>
      <c r="E44" s="31" t="s">
        <v>166</v>
      </c>
      <c r="F44" s="50">
        <f>F45+F49+F52+F69+F77</f>
        <v>155358</v>
      </c>
      <c r="G44" s="34">
        <v>0</v>
      </c>
      <c r="H44" s="34">
        <f>H45+H49+H52+H69+H77</f>
        <v>283587.94000000006</v>
      </c>
      <c r="I44" s="34">
        <f>H44/F44*100</f>
        <v>182.53835656998677</v>
      </c>
      <c r="J44" s="97"/>
    </row>
    <row r="45" spans="2:10" ht="17.45" customHeight="1" x14ac:dyDescent="0.25">
      <c r="B45" s="148" t="s">
        <v>110</v>
      </c>
      <c r="C45" s="149"/>
      <c r="D45" s="150"/>
      <c r="E45" s="31" t="s">
        <v>202</v>
      </c>
      <c r="F45" s="50">
        <v>6200</v>
      </c>
      <c r="G45" s="34">
        <v>0</v>
      </c>
      <c r="H45" s="34">
        <f>H46</f>
        <v>5331.77</v>
      </c>
      <c r="I45" s="34">
        <f>H45/F45*100</f>
        <v>85.996290322580649</v>
      </c>
      <c r="J45" s="97"/>
    </row>
    <row r="46" spans="2:10" x14ac:dyDescent="0.25">
      <c r="B46" s="64"/>
      <c r="C46" s="65">
        <v>32</v>
      </c>
      <c r="D46" s="66"/>
      <c r="E46" s="31" t="s">
        <v>99</v>
      </c>
      <c r="F46" s="50">
        <v>6200</v>
      </c>
      <c r="G46" s="34">
        <v>0</v>
      </c>
      <c r="H46" s="34">
        <f>H47</f>
        <v>5331.77</v>
      </c>
      <c r="I46" s="34">
        <f>H46/F46*100</f>
        <v>85.996290322580649</v>
      </c>
      <c r="J46" s="97"/>
    </row>
    <row r="47" spans="2:10" x14ac:dyDescent="0.25">
      <c r="B47" s="43"/>
      <c r="C47" s="44"/>
      <c r="D47" s="45">
        <v>3237</v>
      </c>
      <c r="E47" s="56" t="s">
        <v>185</v>
      </c>
      <c r="F47" s="51">
        <v>0</v>
      </c>
      <c r="G47" s="36">
        <v>0</v>
      </c>
      <c r="H47" s="36">
        <v>5331.77</v>
      </c>
      <c r="I47" s="36">
        <v>0</v>
      </c>
      <c r="J47" s="97"/>
    </row>
    <row r="48" spans="2:10" x14ac:dyDescent="0.25">
      <c r="B48" s="43" t="s">
        <v>17</v>
      </c>
      <c r="C48" s="44"/>
      <c r="D48" s="45" t="s">
        <v>52</v>
      </c>
      <c r="E48" s="32" t="s">
        <v>52</v>
      </c>
      <c r="F48" s="51" t="s">
        <v>52</v>
      </c>
      <c r="G48" s="36" t="s">
        <v>52</v>
      </c>
      <c r="H48" s="36" t="s">
        <v>52</v>
      </c>
      <c r="I48" s="36" t="s">
        <v>52</v>
      </c>
      <c r="J48" s="97"/>
    </row>
    <row r="49" spans="2:10" ht="14.45" customHeight="1" x14ac:dyDescent="0.25">
      <c r="B49" s="143" t="s">
        <v>132</v>
      </c>
      <c r="C49" s="144"/>
      <c r="D49" s="145"/>
      <c r="E49" s="69" t="s">
        <v>181</v>
      </c>
      <c r="F49" s="50">
        <v>0</v>
      </c>
      <c r="G49" s="34">
        <v>0</v>
      </c>
      <c r="H49" s="34">
        <v>0</v>
      </c>
      <c r="I49" s="34">
        <v>0</v>
      </c>
      <c r="J49" s="97"/>
    </row>
    <row r="50" spans="2:10" ht="14.45" customHeight="1" x14ac:dyDescent="0.25">
      <c r="B50" s="67"/>
      <c r="C50" s="68">
        <v>32</v>
      </c>
      <c r="D50" s="69"/>
      <c r="E50" s="31" t="s">
        <v>99</v>
      </c>
      <c r="F50" s="50">
        <v>0</v>
      </c>
      <c r="G50" s="34">
        <v>0</v>
      </c>
      <c r="H50" s="34">
        <v>0</v>
      </c>
      <c r="I50" s="34">
        <v>0</v>
      </c>
      <c r="J50" s="97"/>
    </row>
    <row r="51" spans="2:10" ht="14.45" customHeight="1" x14ac:dyDescent="0.25">
      <c r="B51" s="43" t="s">
        <v>17</v>
      </c>
      <c r="C51" s="65"/>
      <c r="D51" s="66"/>
      <c r="E51" s="69"/>
      <c r="F51" s="51"/>
      <c r="G51" s="36"/>
      <c r="H51" s="36"/>
      <c r="I51" s="36"/>
      <c r="J51" s="97"/>
    </row>
    <row r="52" spans="2:10" ht="14.45" customHeight="1" x14ac:dyDescent="0.25">
      <c r="B52" s="143" t="s">
        <v>125</v>
      </c>
      <c r="C52" s="144"/>
      <c r="D52" s="145"/>
      <c r="E52" s="69" t="s">
        <v>126</v>
      </c>
      <c r="F52" s="50">
        <f>F56+F64</f>
        <v>137259</v>
      </c>
      <c r="G52" s="34">
        <v>0</v>
      </c>
      <c r="H52" s="34">
        <f>H53+H56+H64</f>
        <v>266498.60000000003</v>
      </c>
      <c r="I52" s="34">
        <f>H52/F52*100</f>
        <v>194.15746872700515</v>
      </c>
      <c r="J52" s="97"/>
    </row>
    <row r="53" spans="2:10" ht="14.45" customHeight="1" x14ac:dyDescent="0.25">
      <c r="B53" s="67"/>
      <c r="C53" s="68">
        <v>31</v>
      </c>
      <c r="D53" s="69"/>
      <c r="E53" s="69"/>
      <c r="F53" s="50">
        <v>0</v>
      </c>
      <c r="G53" s="34"/>
      <c r="H53" s="34">
        <f>H54+H55</f>
        <v>132813.49</v>
      </c>
      <c r="I53" s="34"/>
      <c r="J53" s="97"/>
    </row>
    <row r="54" spans="2:10" ht="14.45" customHeight="1" x14ac:dyDescent="0.25">
      <c r="B54" s="67"/>
      <c r="C54" s="68"/>
      <c r="D54" s="69">
        <v>3121</v>
      </c>
      <c r="E54" s="69" t="s">
        <v>61</v>
      </c>
      <c r="F54" s="50">
        <v>0</v>
      </c>
      <c r="G54" s="34"/>
      <c r="H54" s="34">
        <v>491.46</v>
      </c>
      <c r="I54" s="34"/>
      <c r="J54" s="97"/>
    </row>
    <row r="55" spans="2:10" ht="34.15" customHeight="1" x14ac:dyDescent="0.25">
      <c r="B55" s="67"/>
      <c r="C55" s="68"/>
      <c r="D55" s="69">
        <v>3132</v>
      </c>
      <c r="E55" s="69" t="s">
        <v>200</v>
      </c>
      <c r="F55" s="50">
        <v>0</v>
      </c>
      <c r="G55" s="34"/>
      <c r="H55" s="34">
        <v>132322.03</v>
      </c>
      <c r="I55" s="34"/>
      <c r="J55" s="97"/>
    </row>
    <row r="56" spans="2:10" ht="14.45" customHeight="1" x14ac:dyDescent="0.25">
      <c r="B56" s="67"/>
      <c r="C56" s="68">
        <v>32</v>
      </c>
      <c r="D56" s="69"/>
      <c r="E56" s="31" t="s">
        <v>99</v>
      </c>
      <c r="F56" s="50">
        <v>136559</v>
      </c>
      <c r="G56" s="34">
        <v>0</v>
      </c>
      <c r="H56" s="34">
        <f>H57+H58+H59+H60+H61+H62+H63</f>
        <v>132787.84000000003</v>
      </c>
      <c r="I56" s="34">
        <f>H56/F56*100</f>
        <v>97.238439062969135</v>
      </c>
      <c r="J56" s="97"/>
    </row>
    <row r="57" spans="2:10" ht="14.45" customHeight="1" x14ac:dyDescent="0.25">
      <c r="B57" s="67"/>
      <c r="C57" s="55"/>
      <c r="D57" s="56">
        <v>3221</v>
      </c>
      <c r="E57" s="56" t="s">
        <v>69</v>
      </c>
      <c r="F57" s="51">
        <v>0</v>
      </c>
      <c r="G57" s="36">
        <v>0</v>
      </c>
      <c r="H57" s="36">
        <v>27909.54</v>
      </c>
      <c r="I57" s="36">
        <v>0</v>
      </c>
      <c r="J57" s="97"/>
    </row>
    <row r="58" spans="2:10" ht="14.45" customHeight="1" x14ac:dyDescent="0.25">
      <c r="B58" s="67"/>
      <c r="C58" s="55"/>
      <c r="D58" s="56">
        <v>3222</v>
      </c>
      <c r="E58" s="56" t="s">
        <v>70</v>
      </c>
      <c r="F58" s="51">
        <v>0</v>
      </c>
      <c r="G58" s="36">
        <v>0</v>
      </c>
      <c r="H58" s="36">
        <v>20664.48</v>
      </c>
      <c r="I58" s="36">
        <v>0</v>
      </c>
      <c r="J58" s="97"/>
    </row>
    <row r="59" spans="2:10" ht="14.45" customHeight="1" x14ac:dyDescent="0.25">
      <c r="B59" s="67"/>
      <c r="C59" s="55"/>
      <c r="D59" s="56">
        <v>3223</v>
      </c>
      <c r="E59" s="56" t="s">
        <v>71</v>
      </c>
      <c r="F59" s="51">
        <v>0</v>
      </c>
      <c r="G59" s="36">
        <v>0</v>
      </c>
      <c r="H59" s="36">
        <v>7128.04</v>
      </c>
      <c r="I59" s="36">
        <v>0</v>
      </c>
      <c r="J59" s="97"/>
    </row>
    <row r="60" spans="2:10" ht="14.45" customHeight="1" x14ac:dyDescent="0.25">
      <c r="B60" s="52"/>
      <c r="C60" s="55"/>
      <c r="D60" s="56">
        <v>3231</v>
      </c>
      <c r="E60" s="56" t="s">
        <v>148</v>
      </c>
      <c r="F60" s="51">
        <v>0</v>
      </c>
      <c r="G60" s="36">
        <v>0</v>
      </c>
      <c r="H60" s="36">
        <v>69262.73</v>
      </c>
      <c r="I60" s="36">
        <v>0</v>
      </c>
      <c r="J60" s="97"/>
    </row>
    <row r="61" spans="2:10" ht="14.45" customHeight="1" x14ac:dyDescent="0.25">
      <c r="B61" s="52"/>
      <c r="C61" s="55"/>
      <c r="D61" s="56">
        <v>3232</v>
      </c>
      <c r="E61" s="56" t="s">
        <v>186</v>
      </c>
      <c r="F61" s="51">
        <v>0</v>
      </c>
      <c r="G61" s="36">
        <v>0</v>
      </c>
      <c r="H61" s="36">
        <v>3628.96</v>
      </c>
      <c r="I61" s="36">
        <v>0</v>
      </c>
      <c r="J61" s="97"/>
    </row>
    <row r="62" spans="2:10" ht="14.45" customHeight="1" x14ac:dyDescent="0.25">
      <c r="B62" s="52"/>
      <c r="C62" s="55"/>
      <c r="D62" s="56">
        <v>3294</v>
      </c>
      <c r="E62" s="56" t="s">
        <v>106</v>
      </c>
      <c r="F62" s="51">
        <v>0</v>
      </c>
      <c r="G62" s="36">
        <v>0</v>
      </c>
      <c r="H62" s="36">
        <v>218.09</v>
      </c>
      <c r="I62" s="36">
        <v>0</v>
      </c>
      <c r="J62" s="97"/>
    </row>
    <row r="63" spans="2:10" ht="14.45" customHeight="1" x14ac:dyDescent="0.25">
      <c r="B63" s="52"/>
      <c r="C63" s="55"/>
      <c r="D63" s="56">
        <v>3295</v>
      </c>
      <c r="E63" s="56" t="s">
        <v>92</v>
      </c>
      <c r="F63" s="51">
        <v>0</v>
      </c>
      <c r="G63" s="36">
        <v>0</v>
      </c>
      <c r="H63" s="36">
        <v>3976</v>
      </c>
      <c r="I63" s="36">
        <v>0</v>
      </c>
      <c r="J63" s="97"/>
    </row>
    <row r="64" spans="2:10" ht="14.45" customHeight="1" x14ac:dyDescent="0.25">
      <c r="B64" s="52"/>
      <c r="C64" s="55">
        <v>34</v>
      </c>
      <c r="D64" s="56"/>
      <c r="E64" s="31" t="s">
        <v>103</v>
      </c>
      <c r="F64" s="50">
        <v>700</v>
      </c>
      <c r="G64" s="34">
        <v>0</v>
      </c>
      <c r="H64" s="34">
        <v>897.27</v>
      </c>
      <c r="I64" s="34">
        <f>H64/F64*100</f>
        <v>128.18142857142857</v>
      </c>
      <c r="J64" s="97"/>
    </row>
    <row r="65" spans="2:10" ht="14.45" customHeight="1" x14ac:dyDescent="0.25">
      <c r="B65" s="52"/>
      <c r="C65" s="55"/>
      <c r="D65" s="56">
        <v>3431</v>
      </c>
      <c r="E65" s="32" t="s">
        <v>87</v>
      </c>
      <c r="F65" s="51">
        <v>0</v>
      </c>
      <c r="G65" s="36">
        <v>0</v>
      </c>
      <c r="H65" s="36">
        <v>897.27</v>
      </c>
      <c r="I65" s="36">
        <v>0</v>
      </c>
      <c r="J65" s="97"/>
    </row>
    <row r="66" spans="2:10" ht="24.6" customHeight="1" x14ac:dyDescent="0.25">
      <c r="B66" s="52"/>
      <c r="C66" s="55">
        <v>42</v>
      </c>
      <c r="D66" s="56"/>
      <c r="E66" s="69" t="s">
        <v>151</v>
      </c>
      <c r="F66" s="50">
        <v>0</v>
      </c>
      <c r="G66" s="34">
        <v>0</v>
      </c>
      <c r="H66" s="34">
        <v>0</v>
      </c>
      <c r="I66" s="34">
        <v>0</v>
      </c>
      <c r="J66" s="97"/>
    </row>
    <row r="67" spans="2:10" ht="14.45" customHeight="1" x14ac:dyDescent="0.25">
      <c r="B67" s="52"/>
      <c r="C67" s="55"/>
      <c r="D67" s="56">
        <v>4241</v>
      </c>
      <c r="E67" s="56" t="s">
        <v>96</v>
      </c>
      <c r="F67" s="51">
        <v>0</v>
      </c>
      <c r="G67" s="36">
        <v>0</v>
      </c>
      <c r="H67" s="36">
        <v>0</v>
      </c>
      <c r="I67" s="36">
        <v>0</v>
      </c>
      <c r="J67" s="97"/>
    </row>
    <row r="68" spans="2:10" ht="14.45" customHeight="1" x14ac:dyDescent="0.25">
      <c r="B68" s="43" t="s">
        <v>17</v>
      </c>
      <c r="C68" s="65"/>
      <c r="D68" s="66"/>
      <c r="E68" s="31"/>
      <c r="F68" s="51"/>
      <c r="G68" s="36"/>
      <c r="H68" s="36"/>
      <c r="I68" s="36"/>
      <c r="J68" s="97"/>
    </row>
    <row r="69" spans="2:10" ht="21.6" customHeight="1" x14ac:dyDescent="0.25">
      <c r="B69" s="148" t="s">
        <v>127</v>
      </c>
      <c r="C69" s="149"/>
      <c r="D69" s="150"/>
      <c r="E69" s="31" t="s">
        <v>128</v>
      </c>
      <c r="F69" s="50">
        <v>5925</v>
      </c>
      <c r="G69" s="34">
        <v>0</v>
      </c>
      <c r="H69" s="34">
        <f>H70</f>
        <v>5392</v>
      </c>
      <c r="I69" s="34">
        <f>H69/F69*100</f>
        <v>91.004219409282712</v>
      </c>
      <c r="J69" s="97"/>
    </row>
    <row r="70" spans="2:10" ht="19.149999999999999" customHeight="1" x14ac:dyDescent="0.25">
      <c r="B70" s="64"/>
      <c r="C70" s="65">
        <v>32</v>
      </c>
      <c r="D70" s="66"/>
      <c r="E70" s="31" t="s">
        <v>99</v>
      </c>
      <c r="F70" s="50">
        <v>5925</v>
      </c>
      <c r="G70" s="34">
        <v>0</v>
      </c>
      <c r="H70" s="34">
        <f>H71+H72+H73+H74+H75</f>
        <v>5392</v>
      </c>
      <c r="I70" s="34">
        <f>H70/F70*100</f>
        <v>91.004219409282712</v>
      </c>
      <c r="J70" s="97"/>
    </row>
    <row r="71" spans="2:10" ht="14.45" customHeight="1" x14ac:dyDescent="0.25">
      <c r="B71" s="64"/>
      <c r="C71" s="44"/>
      <c r="D71" s="45">
        <v>3211</v>
      </c>
      <c r="E71" s="56" t="s">
        <v>65</v>
      </c>
      <c r="F71" s="51">
        <v>0</v>
      </c>
      <c r="G71" s="36">
        <v>0</v>
      </c>
      <c r="H71" s="36">
        <v>293.5</v>
      </c>
      <c r="I71" s="36">
        <v>0</v>
      </c>
      <c r="J71" s="97"/>
    </row>
    <row r="72" spans="2:10" ht="19.149999999999999" customHeight="1" x14ac:dyDescent="0.25">
      <c r="B72" s="64"/>
      <c r="C72" s="44"/>
      <c r="D72" s="45">
        <v>3213</v>
      </c>
      <c r="E72" s="56" t="s">
        <v>100</v>
      </c>
      <c r="F72" s="51">
        <v>0</v>
      </c>
      <c r="G72" s="36">
        <v>0</v>
      </c>
      <c r="H72" s="36">
        <v>500</v>
      </c>
      <c r="I72" s="36">
        <v>0</v>
      </c>
      <c r="J72" s="97"/>
    </row>
    <row r="73" spans="2:10" ht="19.149999999999999" customHeight="1" x14ac:dyDescent="0.25">
      <c r="B73" s="64"/>
      <c r="C73" s="44"/>
      <c r="D73" s="45">
        <v>3221</v>
      </c>
      <c r="E73" s="56" t="s">
        <v>69</v>
      </c>
      <c r="F73" s="51">
        <v>0</v>
      </c>
      <c r="G73" s="36">
        <v>0</v>
      </c>
      <c r="H73" s="36">
        <v>1000</v>
      </c>
      <c r="I73" s="36">
        <v>0</v>
      </c>
      <c r="J73" s="97"/>
    </row>
    <row r="74" spans="2:10" ht="19.149999999999999" customHeight="1" x14ac:dyDescent="0.25">
      <c r="B74" s="64"/>
      <c r="C74" s="44"/>
      <c r="D74" s="45">
        <v>3231</v>
      </c>
      <c r="E74" s="56" t="s">
        <v>148</v>
      </c>
      <c r="F74" s="51">
        <v>0</v>
      </c>
      <c r="G74" s="36">
        <v>0</v>
      </c>
      <c r="H74" s="36">
        <v>2917.3</v>
      </c>
      <c r="I74" s="36">
        <v>0</v>
      </c>
      <c r="J74" s="97"/>
    </row>
    <row r="75" spans="2:10" ht="19.149999999999999" customHeight="1" x14ac:dyDescent="0.25">
      <c r="B75" s="64"/>
      <c r="C75" s="44"/>
      <c r="D75" s="45">
        <v>3299</v>
      </c>
      <c r="E75" s="56" t="s">
        <v>84</v>
      </c>
      <c r="F75" s="51">
        <v>0</v>
      </c>
      <c r="G75" s="36">
        <v>0</v>
      </c>
      <c r="H75" s="36">
        <v>681.2</v>
      </c>
      <c r="I75" s="36">
        <v>0</v>
      </c>
      <c r="J75" s="97"/>
    </row>
    <row r="76" spans="2:10" ht="16.899999999999999" customHeight="1" x14ac:dyDescent="0.25">
      <c r="B76" s="52" t="s">
        <v>17</v>
      </c>
      <c r="C76" s="44"/>
      <c r="D76" s="45" t="s">
        <v>52</v>
      </c>
      <c r="E76" s="56" t="s">
        <v>52</v>
      </c>
      <c r="F76" s="51" t="s">
        <v>52</v>
      </c>
      <c r="G76" s="36" t="s">
        <v>52</v>
      </c>
      <c r="H76" s="36" t="s">
        <v>52</v>
      </c>
      <c r="I76" s="36" t="s">
        <v>52</v>
      </c>
      <c r="J76" s="97"/>
    </row>
    <row r="77" spans="2:10" x14ac:dyDescent="0.25">
      <c r="B77" s="148" t="s">
        <v>155</v>
      </c>
      <c r="C77" s="149"/>
      <c r="D77" s="150"/>
      <c r="E77" s="31" t="s">
        <v>204</v>
      </c>
      <c r="F77" s="50">
        <v>5974</v>
      </c>
      <c r="G77" s="34">
        <v>0</v>
      </c>
      <c r="H77" s="34">
        <f>H78</f>
        <v>6365.5700000000006</v>
      </c>
      <c r="I77" s="34">
        <f>H77/F77*100</f>
        <v>106.55456980247742</v>
      </c>
      <c r="J77" s="97"/>
    </row>
    <row r="78" spans="2:10" x14ac:dyDescent="0.25">
      <c r="B78" s="64"/>
      <c r="C78" s="65">
        <v>32</v>
      </c>
      <c r="D78" s="66"/>
      <c r="E78" s="31" t="s">
        <v>99</v>
      </c>
      <c r="F78" s="50">
        <v>5974</v>
      </c>
      <c r="G78" s="34">
        <v>0</v>
      </c>
      <c r="H78" s="34">
        <f>H79+H80+H81</f>
        <v>6365.5700000000006</v>
      </c>
      <c r="I78" s="34">
        <f>H78/F78*100</f>
        <v>106.55456980247742</v>
      </c>
      <c r="J78" s="97"/>
    </row>
    <row r="79" spans="2:10" x14ac:dyDescent="0.25">
      <c r="B79" s="64"/>
      <c r="C79" s="44"/>
      <c r="D79" s="45">
        <v>3211</v>
      </c>
      <c r="E79" s="56" t="s">
        <v>199</v>
      </c>
      <c r="F79" s="51">
        <v>0</v>
      </c>
      <c r="G79" s="36">
        <v>0</v>
      </c>
      <c r="H79" s="36">
        <v>373.26</v>
      </c>
      <c r="I79" s="36">
        <v>0</v>
      </c>
      <c r="J79" s="97"/>
    </row>
    <row r="80" spans="2:10" x14ac:dyDescent="0.25">
      <c r="B80" s="43"/>
      <c r="C80" s="44"/>
      <c r="D80" s="45">
        <v>3221</v>
      </c>
      <c r="E80" s="56" t="s">
        <v>104</v>
      </c>
      <c r="F80" s="51">
        <v>0</v>
      </c>
      <c r="G80" s="36">
        <v>0</v>
      </c>
      <c r="H80" s="36">
        <v>5950.96</v>
      </c>
      <c r="I80" s="36">
        <v>0</v>
      </c>
      <c r="J80" s="97"/>
    </row>
    <row r="81" spans="2:10" x14ac:dyDescent="0.25">
      <c r="B81" s="43"/>
      <c r="C81" s="44"/>
      <c r="D81" s="45">
        <v>3222</v>
      </c>
      <c r="E81" s="56" t="s">
        <v>70</v>
      </c>
      <c r="F81" s="51">
        <v>0</v>
      </c>
      <c r="G81" s="36">
        <v>0</v>
      </c>
      <c r="H81" s="36">
        <v>41.35</v>
      </c>
      <c r="I81" s="36">
        <v>0</v>
      </c>
      <c r="J81" s="97"/>
    </row>
    <row r="82" spans="2:10" x14ac:dyDescent="0.25">
      <c r="B82" s="52" t="s">
        <v>17</v>
      </c>
      <c r="C82" s="55"/>
      <c r="D82" s="56"/>
      <c r="E82" s="56"/>
      <c r="F82" s="51"/>
      <c r="G82" s="36"/>
      <c r="H82" s="36"/>
      <c r="I82" s="36"/>
      <c r="J82" s="97"/>
    </row>
    <row r="83" spans="2:10" ht="23.45" customHeight="1" x14ac:dyDescent="0.25">
      <c r="B83" s="143" t="s">
        <v>130</v>
      </c>
      <c r="C83" s="144"/>
      <c r="D83" s="145"/>
      <c r="E83" s="69" t="s">
        <v>129</v>
      </c>
      <c r="F83" s="50">
        <v>4796</v>
      </c>
      <c r="G83" s="34">
        <v>0</v>
      </c>
      <c r="H83" s="34">
        <f>H84</f>
        <v>4795.72</v>
      </c>
      <c r="I83" s="34">
        <f>H83/F83*100</f>
        <v>99.994161801501264</v>
      </c>
      <c r="J83" s="97"/>
    </row>
    <row r="84" spans="2:10" x14ac:dyDescent="0.25">
      <c r="B84" s="143" t="s">
        <v>110</v>
      </c>
      <c r="C84" s="144"/>
      <c r="D84" s="145"/>
      <c r="E84" s="31" t="s">
        <v>203</v>
      </c>
      <c r="F84" s="50">
        <v>4796</v>
      </c>
      <c r="G84" s="34">
        <v>0</v>
      </c>
      <c r="H84" s="34">
        <f>H85</f>
        <v>4795.72</v>
      </c>
      <c r="I84" s="34">
        <f>H84/F84*100</f>
        <v>99.994161801501264</v>
      </c>
      <c r="J84" s="97"/>
    </row>
    <row r="85" spans="2:10" ht="31.9" customHeight="1" x14ac:dyDescent="0.25">
      <c r="B85" s="67"/>
      <c r="C85" s="68">
        <v>37</v>
      </c>
      <c r="D85" s="69" t="s">
        <v>52</v>
      </c>
      <c r="E85" s="69" t="s">
        <v>152</v>
      </c>
      <c r="F85" s="50">
        <v>4796</v>
      </c>
      <c r="G85" s="34">
        <v>0</v>
      </c>
      <c r="H85" s="34">
        <f>H86</f>
        <v>4795.72</v>
      </c>
      <c r="I85" s="34">
        <f>H85/F85*100</f>
        <v>99.994161801501264</v>
      </c>
      <c r="J85" s="97"/>
    </row>
    <row r="86" spans="2:10" ht="27.6" customHeight="1" x14ac:dyDescent="0.25">
      <c r="B86" s="52"/>
      <c r="C86" s="55"/>
      <c r="D86" s="56">
        <v>3722</v>
      </c>
      <c r="E86" s="56" t="s">
        <v>113</v>
      </c>
      <c r="F86" s="51">
        <v>0</v>
      </c>
      <c r="G86" s="36">
        <v>0</v>
      </c>
      <c r="H86" s="36">
        <v>4795.72</v>
      </c>
      <c r="I86" s="36">
        <v>0</v>
      </c>
      <c r="J86" s="97"/>
    </row>
    <row r="87" spans="2:10" x14ac:dyDescent="0.25">
      <c r="B87" s="52" t="s">
        <v>17</v>
      </c>
      <c r="C87" s="55"/>
      <c r="D87" s="56" t="s">
        <v>52</v>
      </c>
      <c r="E87" s="56" t="s">
        <v>52</v>
      </c>
      <c r="F87" s="51" t="s">
        <v>52</v>
      </c>
      <c r="G87" s="36" t="s">
        <v>52</v>
      </c>
      <c r="H87" s="36" t="s">
        <v>52</v>
      </c>
      <c r="I87" s="36" t="s">
        <v>52</v>
      </c>
      <c r="J87" s="97"/>
    </row>
    <row r="88" spans="2:10" ht="25.9" customHeight="1" x14ac:dyDescent="0.25">
      <c r="B88" s="143" t="s">
        <v>178</v>
      </c>
      <c r="C88" s="144"/>
      <c r="D88" s="145"/>
      <c r="E88" s="69" t="s">
        <v>176</v>
      </c>
      <c r="F88" s="50">
        <v>1938</v>
      </c>
      <c r="G88" s="34">
        <v>0</v>
      </c>
      <c r="H88" s="34">
        <f>H89</f>
        <v>1937.5</v>
      </c>
      <c r="I88" s="34">
        <f>H88/F88*100</f>
        <v>99.974200206398351</v>
      </c>
      <c r="J88" s="97"/>
    </row>
    <row r="89" spans="2:10" ht="26.45" customHeight="1" x14ac:dyDescent="0.25">
      <c r="B89" s="143" t="s">
        <v>110</v>
      </c>
      <c r="C89" s="144"/>
      <c r="D89" s="145"/>
      <c r="E89" s="31" t="s">
        <v>203</v>
      </c>
      <c r="F89" s="50">
        <v>1938</v>
      </c>
      <c r="G89" s="34">
        <v>0</v>
      </c>
      <c r="H89" s="34">
        <f>H90</f>
        <v>1937.5</v>
      </c>
      <c r="I89" s="34">
        <v>99.97</v>
      </c>
      <c r="J89" s="97"/>
    </row>
    <row r="90" spans="2:10" ht="27" customHeight="1" x14ac:dyDescent="0.25">
      <c r="B90" s="67"/>
      <c r="C90" s="68">
        <v>42</v>
      </c>
      <c r="D90" s="69"/>
      <c r="E90" s="69" t="s">
        <v>151</v>
      </c>
      <c r="F90" s="50">
        <v>1938</v>
      </c>
      <c r="G90" s="34">
        <v>0</v>
      </c>
      <c r="H90" s="34">
        <f>H91</f>
        <v>1937.5</v>
      </c>
      <c r="I90" s="34">
        <v>99.97</v>
      </c>
      <c r="J90" s="97"/>
    </row>
    <row r="91" spans="2:10" ht="19.899999999999999" customHeight="1" x14ac:dyDescent="0.25">
      <c r="B91" s="67"/>
      <c r="C91" s="55"/>
      <c r="D91" s="56">
        <v>4223</v>
      </c>
      <c r="E91" s="56" t="s">
        <v>184</v>
      </c>
      <c r="F91" s="51">
        <v>0</v>
      </c>
      <c r="G91" s="36">
        <v>0</v>
      </c>
      <c r="H91" s="36">
        <v>1937.5</v>
      </c>
      <c r="I91" s="36">
        <v>0</v>
      </c>
      <c r="J91" s="97"/>
    </row>
    <row r="92" spans="2:10" x14ac:dyDescent="0.25">
      <c r="B92" s="52" t="s">
        <v>17</v>
      </c>
      <c r="C92" s="55"/>
      <c r="D92" s="56" t="s">
        <v>52</v>
      </c>
      <c r="E92" s="56" t="s">
        <v>52</v>
      </c>
      <c r="F92" s="51"/>
      <c r="G92" s="36" t="s">
        <v>52</v>
      </c>
      <c r="H92" s="36"/>
      <c r="I92" s="36"/>
      <c r="J92" s="97"/>
    </row>
    <row r="93" spans="2:10" ht="25.9" customHeight="1" x14ac:dyDescent="0.25">
      <c r="B93" s="153" t="s">
        <v>180</v>
      </c>
      <c r="C93" s="154"/>
      <c r="D93" s="155"/>
      <c r="E93" s="95" t="s">
        <v>177</v>
      </c>
      <c r="F93" s="99">
        <v>1774</v>
      </c>
      <c r="G93" s="96">
        <v>0</v>
      </c>
      <c r="H93" s="96">
        <f>H94</f>
        <v>4871.05</v>
      </c>
      <c r="I93" s="96">
        <f>H93/F93*100</f>
        <v>274.58004509582861</v>
      </c>
      <c r="J93" s="97"/>
    </row>
    <row r="94" spans="2:10" x14ac:dyDescent="0.25">
      <c r="B94" s="143" t="s">
        <v>110</v>
      </c>
      <c r="C94" s="144"/>
      <c r="D94" s="145"/>
      <c r="E94" s="31" t="s">
        <v>203</v>
      </c>
      <c r="F94" s="50">
        <v>1774</v>
      </c>
      <c r="G94" s="34">
        <v>0</v>
      </c>
      <c r="H94" s="34">
        <f>H95</f>
        <v>4871.05</v>
      </c>
      <c r="I94" s="34">
        <f>H94/F94*100</f>
        <v>274.58004509582861</v>
      </c>
      <c r="J94" s="97"/>
    </row>
    <row r="95" spans="2:10" x14ac:dyDescent="0.25">
      <c r="B95" s="67"/>
      <c r="C95" s="68">
        <v>32</v>
      </c>
      <c r="D95" s="69"/>
      <c r="E95" s="69" t="s">
        <v>99</v>
      </c>
      <c r="F95" s="50">
        <v>1774</v>
      </c>
      <c r="G95" s="34">
        <v>0</v>
      </c>
      <c r="H95" s="34">
        <f>H96+H97</f>
        <v>4871.05</v>
      </c>
      <c r="I95" s="34">
        <f>H95/F95*100</f>
        <v>274.58004509582861</v>
      </c>
      <c r="J95" s="97"/>
    </row>
    <row r="96" spans="2:10" x14ac:dyDescent="0.25">
      <c r="B96" s="67"/>
      <c r="C96" s="68"/>
      <c r="D96" s="56">
        <v>3221</v>
      </c>
      <c r="E96" s="56" t="s">
        <v>104</v>
      </c>
      <c r="F96" s="51">
        <v>0</v>
      </c>
      <c r="G96" s="36">
        <v>0</v>
      </c>
      <c r="H96" s="36">
        <v>122.06</v>
      </c>
      <c r="I96" s="36">
        <v>0</v>
      </c>
      <c r="J96" s="97"/>
    </row>
    <row r="97" spans="2:10" x14ac:dyDescent="0.25">
      <c r="B97" s="67"/>
      <c r="C97" s="68"/>
      <c r="D97" s="56">
        <v>3232</v>
      </c>
      <c r="E97" s="56" t="s">
        <v>186</v>
      </c>
      <c r="F97" s="51">
        <v>0</v>
      </c>
      <c r="G97" s="36">
        <v>0</v>
      </c>
      <c r="H97" s="36">
        <v>4748.99</v>
      </c>
      <c r="I97" s="36">
        <v>0</v>
      </c>
      <c r="J97" s="97"/>
    </row>
    <row r="98" spans="2:10" x14ac:dyDescent="0.25">
      <c r="B98" s="52" t="s">
        <v>17</v>
      </c>
      <c r="C98" s="55"/>
      <c r="D98" s="56"/>
      <c r="E98" s="56"/>
      <c r="F98" s="51"/>
      <c r="G98" s="36"/>
      <c r="H98" s="36"/>
      <c r="I98" s="36"/>
      <c r="J98" s="97"/>
    </row>
    <row r="99" spans="2:10" ht="30" customHeight="1" x14ac:dyDescent="0.25">
      <c r="B99" s="143" t="s">
        <v>179</v>
      </c>
      <c r="C99" s="146"/>
      <c r="D99" s="147"/>
      <c r="E99" s="69" t="s">
        <v>131</v>
      </c>
      <c r="F99" s="50">
        <v>2450</v>
      </c>
      <c r="G99" s="34">
        <v>0</v>
      </c>
      <c r="H99" s="34">
        <v>1000</v>
      </c>
      <c r="I99" s="34">
        <f>H99/F99*100</f>
        <v>40.816326530612244</v>
      </c>
      <c r="J99" s="97"/>
    </row>
    <row r="100" spans="2:10" ht="14.45" customHeight="1" x14ac:dyDescent="0.25">
      <c r="B100" s="143" t="s">
        <v>110</v>
      </c>
      <c r="C100" s="144"/>
      <c r="D100" s="145"/>
      <c r="E100" s="31" t="s">
        <v>203</v>
      </c>
      <c r="F100" s="50">
        <v>2450</v>
      </c>
      <c r="G100" s="34">
        <v>0</v>
      </c>
      <c r="H100" s="34">
        <v>1000</v>
      </c>
      <c r="I100" s="34">
        <f>H100/F100*100</f>
        <v>40.816326530612244</v>
      </c>
      <c r="J100" s="97"/>
    </row>
    <row r="101" spans="2:10" x14ac:dyDescent="0.25">
      <c r="B101" s="67"/>
      <c r="C101" s="68">
        <v>32</v>
      </c>
      <c r="D101" s="69"/>
      <c r="E101" s="69" t="s">
        <v>99</v>
      </c>
      <c r="F101" s="50">
        <v>2450</v>
      </c>
      <c r="G101" s="34">
        <v>0</v>
      </c>
      <c r="H101" s="34">
        <v>1000</v>
      </c>
      <c r="I101" s="34">
        <f>H101/F101*100</f>
        <v>40.816326530612244</v>
      </c>
      <c r="J101" s="97"/>
    </row>
    <row r="102" spans="2:10" x14ac:dyDescent="0.25">
      <c r="B102" s="52"/>
      <c r="C102" s="55"/>
      <c r="D102" s="56">
        <v>3238</v>
      </c>
      <c r="E102" s="56" t="s">
        <v>102</v>
      </c>
      <c r="F102" s="51">
        <v>0</v>
      </c>
      <c r="G102" s="36">
        <v>0</v>
      </c>
      <c r="H102" s="36">
        <v>1000</v>
      </c>
      <c r="I102" s="36">
        <v>0</v>
      </c>
      <c r="J102" s="97"/>
    </row>
    <row r="103" spans="2:10" x14ac:dyDescent="0.25">
      <c r="B103" s="52" t="s">
        <v>17</v>
      </c>
      <c r="C103" s="55"/>
      <c r="D103" s="56" t="s">
        <v>52</v>
      </c>
      <c r="E103" s="56" t="s">
        <v>52</v>
      </c>
      <c r="F103" s="51" t="s">
        <v>52</v>
      </c>
      <c r="G103" s="36" t="s">
        <v>52</v>
      </c>
      <c r="H103" s="36" t="s">
        <v>52</v>
      </c>
      <c r="I103" s="36" t="s">
        <v>52</v>
      </c>
      <c r="J103" s="97"/>
    </row>
    <row r="104" spans="2:10" ht="24" customHeight="1" x14ac:dyDescent="0.25">
      <c r="B104" s="143" t="s">
        <v>195</v>
      </c>
      <c r="C104" s="144"/>
      <c r="D104" s="145"/>
      <c r="E104" s="69" t="s">
        <v>194</v>
      </c>
      <c r="F104" s="50">
        <v>17787</v>
      </c>
      <c r="G104" s="34">
        <v>0</v>
      </c>
      <c r="H104" s="34">
        <f>H105</f>
        <v>18774.28</v>
      </c>
      <c r="I104" s="34">
        <f>H104/F104*100</f>
        <v>105.55057064147972</v>
      </c>
      <c r="J104" s="97"/>
    </row>
    <row r="105" spans="2:10" ht="19.899999999999999" customHeight="1" x14ac:dyDescent="0.25">
      <c r="B105" s="143" t="s">
        <v>110</v>
      </c>
      <c r="C105" s="144"/>
      <c r="D105" s="145"/>
      <c r="E105" s="31" t="s">
        <v>203</v>
      </c>
      <c r="F105" s="50">
        <v>13227</v>
      </c>
      <c r="G105" s="34">
        <v>0</v>
      </c>
      <c r="H105" s="34">
        <f>H106+H108</f>
        <v>18774.28</v>
      </c>
      <c r="I105" s="34">
        <f>H105/F105*100</f>
        <v>141.93906403568457</v>
      </c>
      <c r="J105" s="97"/>
    </row>
    <row r="106" spans="2:10" x14ac:dyDescent="0.25">
      <c r="B106" s="67"/>
      <c r="C106" s="68">
        <v>32</v>
      </c>
      <c r="D106" s="56"/>
      <c r="E106" s="69" t="s">
        <v>99</v>
      </c>
      <c r="F106" s="50">
        <v>0</v>
      </c>
      <c r="G106" s="34">
        <v>0</v>
      </c>
      <c r="H106" s="34">
        <f>H107</f>
        <v>14214.84</v>
      </c>
      <c r="I106" s="34">
        <v>0</v>
      </c>
      <c r="J106" s="97"/>
    </row>
    <row r="107" spans="2:10" x14ac:dyDescent="0.25">
      <c r="B107" s="67"/>
      <c r="C107" s="68"/>
      <c r="D107" s="56">
        <v>3239</v>
      </c>
      <c r="E107" s="56" t="s">
        <v>83</v>
      </c>
      <c r="F107" s="51">
        <v>0</v>
      </c>
      <c r="G107" s="36">
        <v>0</v>
      </c>
      <c r="H107" s="36">
        <v>14214.84</v>
      </c>
      <c r="I107" s="36">
        <v>0</v>
      </c>
      <c r="J107" s="97"/>
    </row>
    <row r="108" spans="2:10" ht="25.5" x14ac:dyDescent="0.25">
      <c r="B108" s="67"/>
      <c r="C108" s="68">
        <v>42</v>
      </c>
      <c r="D108" s="56"/>
      <c r="E108" s="69" t="s">
        <v>151</v>
      </c>
      <c r="F108" s="50">
        <v>4560</v>
      </c>
      <c r="G108" s="34">
        <v>0</v>
      </c>
      <c r="H108" s="34">
        <v>4559.4399999999996</v>
      </c>
      <c r="I108" s="34">
        <f>H108/F108*100</f>
        <v>99.987719298245608</v>
      </c>
      <c r="J108" s="97"/>
    </row>
    <row r="109" spans="2:10" x14ac:dyDescent="0.25">
      <c r="B109" s="52"/>
      <c r="C109" s="55"/>
      <c r="D109" s="56">
        <v>4223</v>
      </c>
      <c r="E109" s="56" t="s">
        <v>184</v>
      </c>
      <c r="F109" s="51">
        <v>0</v>
      </c>
      <c r="G109" s="36">
        <v>0</v>
      </c>
      <c r="H109" s="36">
        <v>4559.4399999999996</v>
      </c>
      <c r="I109" s="36">
        <v>0</v>
      </c>
      <c r="J109" s="97"/>
    </row>
    <row r="110" spans="2:10" x14ac:dyDescent="0.25">
      <c r="B110" s="52" t="s">
        <v>17</v>
      </c>
      <c r="C110" s="55"/>
      <c r="D110" s="56"/>
      <c r="E110" s="56"/>
      <c r="F110" s="51"/>
      <c r="G110" s="36"/>
      <c r="H110" s="36"/>
      <c r="I110" s="36"/>
      <c r="J110" s="97"/>
    </row>
    <row r="111" spans="2:10" ht="34.15" customHeight="1" x14ac:dyDescent="0.25">
      <c r="B111" s="143" t="s">
        <v>133</v>
      </c>
      <c r="C111" s="144"/>
      <c r="D111" s="145"/>
      <c r="E111" s="69" t="s">
        <v>134</v>
      </c>
      <c r="F111" s="50">
        <f>F112</f>
        <v>123650</v>
      </c>
      <c r="G111" s="34">
        <v>0</v>
      </c>
      <c r="H111" s="34">
        <f>H112</f>
        <v>123556.86</v>
      </c>
      <c r="I111" s="34">
        <f>H111/F111*100</f>
        <v>99.924674484431861</v>
      </c>
      <c r="J111" s="97"/>
    </row>
    <row r="112" spans="2:10" x14ac:dyDescent="0.25">
      <c r="B112" s="143" t="s">
        <v>110</v>
      </c>
      <c r="C112" s="144"/>
      <c r="D112" s="145"/>
      <c r="E112" s="31" t="s">
        <v>203</v>
      </c>
      <c r="F112" s="50">
        <v>123650</v>
      </c>
      <c r="G112" s="34">
        <v>0</v>
      </c>
      <c r="H112" s="34">
        <f>H113+H117</f>
        <v>123556.86</v>
      </c>
      <c r="I112" s="34">
        <f>H112/F112*100</f>
        <v>99.924674484431861</v>
      </c>
      <c r="J112" s="97"/>
    </row>
    <row r="113" spans="2:10" x14ac:dyDescent="0.25">
      <c r="B113" s="67"/>
      <c r="C113" s="68">
        <v>31</v>
      </c>
      <c r="D113" s="69"/>
      <c r="E113" s="69" t="s">
        <v>149</v>
      </c>
      <c r="F113" s="50">
        <f>F112-F117</f>
        <v>121000</v>
      </c>
      <c r="G113" s="34">
        <v>0</v>
      </c>
      <c r="H113" s="34">
        <f>H114+H115+H116</f>
        <v>120967.34</v>
      </c>
      <c r="I113" s="34">
        <f>H113/F113*100</f>
        <v>99.973008264462806</v>
      </c>
      <c r="J113" s="97"/>
    </row>
    <row r="114" spans="2:10" x14ac:dyDescent="0.25">
      <c r="B114" s="52"/>
      <c r="C114" s="55"/>
      <c r="D114" s="56">
        <v>3111</v>
      </c>
      <c r="E114" s="56" t="s">
        <v>156</v>
      </c>
      <c r="F114" s="51">
        <v>0</v>
      </c>
      <c r="G114" s="36">
        <v>0</v>
      </c>
      <c r="H114" s="36">
        <v>96624.86</v>
      </c>
      <c r="I114" s="36">
        <v>0</v>
      </c>
      <c r="J114" s="97"/>
    </row>
    <row r="115" spans="2:10" x14ac:dyDescent="0.25">
      <c r="B115" s="52"/>
      <c r="C115" s="55"/>
      <c r="D115" s="56">
        <v>3121</v>
      </c>
      <c r="E115" s="56" t="s">
        <v>61</v>
      </c>
      <c r="F115" s="51">
        <v>0</v>
      </c>
      <c r="G115" s="36">
        <v>0</v>
      </c>
      <c r="H115" s="36">
        <v>8400</v>
      </c>
      <c r="I115" s="36">
        <v>0</v>
      </c>
      <c r="J115" s="97"/>
    </row>
    <row r="116" spans="2:10" x14ac:dyDescent="0.25">
      <c r="B116" s="52"/>
      <c r="C116" s="55"/>
      <c r="D116" s="56">
        <v>3132</v>
      </c>
      <c r="E116" s="56" t="s">
        <v>157</v>
      </c>
      <c r="F116" s="51">
        <v>0</v>
      </c>
      <c r="G116" s="36">
        <v>0</v>
      </c>
      <c r="H116" s="36">
        <v>15942.48</v>
      </c>
      <c r="I116" s="36">
        <v>0</v>
      </c>
      <c r="J116" s="97"/>
    </row>
    <row r="117" spans="2:10" x14ac:dyDescent="0.25">
      <c r="B117" s="67"/>
      <c r="C117" s="68">
        <v>32</v>
      </c>
      <c r="D117" s="69"/>
      <c r="E117" s="31" t="s">
        <v>99</v>
      </c>
      <c r="F117" s="50">
        <v>2650</v>
      </c>
      <c r="G117" s="34">
        <v>0</v>
      </c>
      <c r="H117" s="34">
        <f>H118</f>
        <v>2589.52</v>
      </c>
      <c r="I117" s="34">
        <f>H117/F117*100</f>
        <v>97.717735849056609</v>
      </c>
      <c r="J117" s="97"/>
    </row>
    <row r="118" spans="2:10" ht="25.5" x14ac:dyDescent="0.25">
      <c r="B118" s="52"/>
      <c r="C118" s="55"/>
      <c r="D118" s="56">
        <v>3212</v>
      </c>
      <c r="E118" s="32" t="s">
        <v>150</v>
      </c>
      <c r="F118" s="51">
        <v>0</v>
      </c>
      <c r="G118" s="36">
        <v>0</v>
      </c>
      <c r="H118" s="36">
        <v>2589.52</v>
      </c>
      <c r="I118" s="36">
        <v>0</v>
      </c>
      <c r="J118" s="97"/>
    </row>
    <row r="119" spans="2:10" ht="15" customHeight="1" x14ac:dyDescent="0.25">
      <c r="B119" s="52" t="s">
        <v>17</v>
      </c>
      <c r="C119" s="55"/>
      <c r="D119" s="56"/>
      <c r="E119" s="56"/>
      <c r="F119" s="51"/>
      <c r="G119" s="36"/>
      <c r="H119" s="36"/>
      <c r="I119" s="36"/>
      <c r="J119" s="97"/>
    </row>
    <row r="120" spans="2:10" ht="25.9" customHeight="1" x14ac:dyDescent="0.25">
      <c r="B120" s="143" t="s">
        <v>167</v>
      </c>
      <c r="C120" s="144"/>
      <c r="D120" s="145"/>
      <c r="E120" s="69" t="s">
        <v>193</v>
      </c>
      <c r="F120" s="50">
        <f>F121</f>
        <v>88900</v>
      </c>
      <c r="G120" s="34">
        <v>0</v>
      </c>
      <c r="H120" s="34">
        <f>H121</f>
        <v>112405.11</v>
      </c>
      <c r="I120" s="34">
        <f>H120/F120*100</f>
        <v>126.43994375703038</v>
      </c>
      <c r="J120" s="97"/>
    </row>
    <row r="121" spans="2:10" ht="17.45" customHeight="1" x14ac:dyDescent="0.25">
      <c r="B121" s="143" t="s">
        <v>110</v>
      </c>
      <c r="C121" s="144"/>
      <c r="D121" s="145"/>
      <c r="E121" s="31" t="s">
        <v>203</v>
      </c>
      <c r="F121" s="50">
        <v>88900</v>
      </c>
      <c r="G121" s="34">
        <v>0</v>
      </c>
      <c r="H121" s="34">
        <f>H122+H126</f>
        <v>112405.11</v>
      </c>
      <c r="I121" s="34">
        <f>H121/F121*100</f>
        <v>126.43994375703038</v>
      </c>
      <c r="J121" s="97"/>
    </row>
    <row r="122" spans="2:10" ht="16.149999999999999" customHeight="1" x14ac:dyDescent="0.25">
      <c r="B122" s="67"/>
      <c r="C122" s="68">
        <v>31</v>
      </c>
      <c r="D122" s="69"/>
      <c r="E122" s="69" t="s">
        <v>149</v>
      </c>
      <c r="F122" s="50">
        <f>F121-F126</f>
        <v>86800</v>
      </c>
      <c r="G122" s="34">
        <v>0</v>
      </c>
      <c r="H122" s="34">
        <f>H123+H124+H125</f>
        <v>110429.82</v>
      </c>
      <c r="I122" s="34">
        <f>H122/F122*100</f>
        <v>127.22329493087558</v>
      </c>
      <c r="J122" s="97"/>
    </row>
    <row r="123" spans="2:10" ht="18" customHeight="1" x14ac:dyDescent="0.25">
      <c r="B123" s="52"/>
      <c r="C123" s="55"/>
      <c r="D123" s="56">
        <v>3111</v>
      </c>
      <c r="E123" s="56" t="s">
        <v>156</v>
      </c>
      <c r="F123" s="51">
        <v>0</v>
      </c>
      <c r="G123" s="36">
        <v>0</v>
      </c>
      <c r="H123" s="36">
        <v>86685.25</v>
      </c>
      <c r="I123" s="36">
        <v>0</v>
      </c>
      <c r="J123" s="97"/>
    </row>
    <row r="124" spans="2:10" ht="15.6" customHeight="1" x14ac:dyDescent="0.25">
      <c r="B124" s="52"/>
      <c r="C124" s="55"/>
      <c r="D124" s="56">
        <v>3121</v>
      </c>
      <c r="E124" s="56" t="s">
        <v>61</v>
      </c>
      <c r="F124" s="51">
        <v>0</v>
      </c>
      <c r="G124" s="36">
        <v>0</v>
      </c>
      <c r="H124" s="36">
        <v>9441.44</v>
      </c>
      <c r="I124" s="36">
        <v>0</v>
      </c>
      <c r="J124" s="97"/>
    </row>
    <row r="125" spans="2:10" ht="15.6" customHeight="1" x14ac:dyDescent="0.25">
      <c r="B125" s="52"/>
      <c r="C125" s="55"/>
      <c r="D125" s="56">
        <v>3132</v>
      </c>
      <c r="E125" s="56" t="s">
        <v>157</v>
      </c>
      <c r="F125" s="51">
        <v>0</v>
      </c>
      <c r="G125" s="36">
        <v>0</v>
      </c>
      <c r="H125" s="36">
        <v>14303.13</v>
      </c>
      <c r="I125" s="36">
        <v>0</v>
      </c>
      <c r="J125" s="97"/>
    </row>
    <row r="126" spans="2:10" ht="18" customHeight="1" x14ac:dyDescent="0.25">
      <c r="B126" s="67"/>
      <c r="C126" s="68">
        <v>32</v>
      </c>
      <c r="D126" s="69"/>
      <c r="E126" s="31" t="s">
        <v>99</v>
      </c>
      <c r="F126" s="50">
        <v>2100</v>
      </c>
      <c r="G126" s="34">
        <v>0</v>
      </c>
      <c r="H126" s="34">
        <v>1975.29</v>
      </c>
      <c r="I126" s="34">
        <f>H126/F126*100</f>
        <v>94.061428571428578</v>
      </c>
      <c r="J126" s="97"/>
    </row>
    <row r="127" spans="2:10" ht="25.15" customHeight="1" x14ac:dyDescent="0.25">
      <c r="B127" s="52"/>
      <c r="C127" s="55"/>
      <c r="D127" s="56">
        <v>3212</v>
      </c>
      <c r="E127" s="32" t="s">
        <v>150</v>
      </c>
      <c r="F127" s="51">
        <v>0</v>
      </c>
      <c r="G127" s="36">
        <v>0</v>
      </c>
      <c r="H127" s="36">
        <v>1975.29</v>
      </c>
      <c r="I127" s="36">
        <v>0</v>
      </c>
      <c r="J127" s="97"/>
    </row>
    <row r="128" spans="2:10" ht="15.6" customHeight="1" x14ac:dyDescent="0.25">
      <c r="B128" s="152" t="s">
        <v>17</v>
      </c>
      <c r="C128" s="146"/>
      <c r="D128" s="147"/>
      <c r="E128" s="56"/>
      <c r="F128" s="51"/>
      <c r="G128" s="36"/>
      <c r="H128" s="36"/>
      <c r="I128" s="36"/>
      <c r="J128" s="97"/>
    </row>
    <row r="129" spans="2:10" ht="20.45" customHeight="1" x14ac:dyDescent="0.25">
      <c r="B129" s="143" t="s">
        <v>135</v>
      </c>
      <c r="C129" s="144"/>
      <c r="D129" s="145"/>
      <c r="E129" s="69" t="s">
        <v>136</v>
      </c>
      <c r="F129" s="50">
        <f>F130+F141</f>
        <v>16358</v>
      </c>
      <c r="G129" s="34">
        <v>0</v>
      </c>
      <c r="H129" s="34">
        <f>H130+H136+H141</f>
        <v>16763.53</v>
      </c>
      <c r="I129" s="34">
        <f>H129/F129*100</f>
        <v>102.47909279863063</v>
      </c>
      <c r="J129" s="97"/>
    </row>
    <row r="130" spans="2:10" ht="18" customHeight="1" x14ac:dyDescent="0.25">
      <c r="B130" s="143" t="s">
        <v>137</v>
      </c>
      <c r="C130" s="144"/>
      <c r="D130" s="145"/>
      <c r="E130" s="69" t="s">
        <v>138</v>
      </c>
      <c r="F130" s="50">
        <f>F131</f>
        <v>14838</v>
      </c>
      <c r="G130" s="34">
        <v>0</v>
      </c>
      <c r="H130" s="34">
        <f>H131</f>
        <v>14837.5</v>
      </c>
      <c r="I130" s="34">
        <f>H130/F130*100</f>
        <v>99.996630273621776</v>
      </c>
      <c r="J130" s="97"/>
    </row>
    <row r="131" spans="2:10" x14ac:dyDescent="0.25">
      <c r="B131" s="143" t="s">
        <v>110</v>
      </c>
      <c r="C131" s="144"/>
      <c r="D131" s="145"/>
      <c r="E131" s="31" t="s">
        <v>203</v>
      </c>
      <c r="F131" s="50">
        <f>F132</f>
        <v>14838</v>
      </c>
      <c r="G131" s="34">
        <v>0</v>
      </c>
      <c r="H131" s="34">
        <f>H132</f>
        <v>14837.5</v>
      </c>
      <c r="I131" s="34">
        <f>H131/F131*100</f>
        <v>99.996630273621776</v>
      </c>
      <c r="J131" s="97"/>
    </row>
    <row r="132" spans="2:10" ht="30.6" customHeight="1" x14ac:dyDescent="0.25">
      <c r="B132" s="67"/>
      <c r="C132" s="68">
        <v>42</v>
      </c>
      <c r="D132" s="69"/>
      <c r="E132" s="69" t="s">
        <v>151</v>
      </c>
      <c r="F132" s="50">
        <v>14838</v>
      </c>
      <c r="G132" s="34">
        <v>0</v>
      </c>
      <c r="H132" s="34">
        <f>H133</f>
        <v>14837.5</v>
      </c>
      <c r="I132" s="34">
        <f>H132/F132*100</f>
        <v>99.996630273621776</v>
      </c>
      <c r="J132" s="97"/>
    </row>
    <row r="133" spans="2:10" ht="20.45" customHeight="1" x14ac:dyDescent="0.25">
      <c r="B133" s="67"/>
      <c r="C133" s="55"/>
      <c r="D133" s="56">
        <v>4221</v>
      </c>
      <c r="E133" s="56" t="s">
        <v>154</v>
      </c>
      <c r="F133" s="51">
        <v>0</v>
      </c>
      <c r="G133" s="36">
        <v>0</v>
      </c>
      <c r="H133" s="36">
        <v>14837.5</v>
      </c>
      <c r="I133" s="36">
        <v>0</v>
      </c>
      <c r="J133" s="97"/>
    </row>
    <row r="134" spans="2:10" ht="19.899999999999999" customHeight="1" x14ac:dyDescent="0.25">
      <c r="B134" s="52"/>
      <c r="C134" s="55"/>
      <c r="D134" s="56">
        <v>4223</v>
      </c>
      <c r="E134" s="56" t="s">
        <v>184</v>
      </c>
      <c r="F134" s="51">
        <v>0</v>
      </c>
      <c r="G134" s="36">
        <v>0</v>
      </c>
      <c r="H134" s="36">
        <v>0</v>
      </c>
      <c r="I134" s="36">
        <v>0</v>
      </c>
      <c r="J134" s="97"/>
    </row>
    <row r="135" spans="2:10" x14ac:dyDescent="0.25">
      <c r="B135" s="52" t="s">
        <v>17</v>
      </c>
      <c r="C135" s="55"/>
      <c r="D135" s="56"/>
      <c r="E135" s="56"/>
      <c r="F135" s="51"/>
      <c r="G135" s="36"/>
      <c r="H135" s="36"/>
      <c r="I135" s="36"/>
      <c r="J135" s="97"/>
    </row>
    <row r="136" spans="2:10" ht="25.5" x14ac:dyDescent="0.25">
      <c r="B136" s="143" t="s">
        <v>196</v>
      </c>
      <c r="C136" s="144"/>
      <c r="D136" s="145"/>
      <c r="E136" s="69" t="s">
        <v>197</v>
      </c>
      <c r="F136" s="50">
        <v>0</v>
      </c>
      <c r="G136" s="34">
        <v>0</v>
      </c>
      <c r="H136" s="34">
        <v>403.75</v>
      </c>
      <c r="I136" s="34">
        <v>0</v>
      </c>
      <c r="J136" s="97"/>
    </row>
    <row r="137" spans="2:10" x14ac:dyDescent="0.25">
      <c r="B137" s="143" t="s">
        <v>110</v>
      </c>
      <c r="C137" s="144"/>
      <c r="D137" s="145"/>
      <c r="E137" s="31" t="s">
        <v>203</v>
      </c>
      <c r="F137" s="50">
        <v>0</v>
      </c>
      <c r="G137" s="34">
        <v>0</v>
      </c>
      <c r="H137" s="34">
        <v>403.75</v>
      </c>
      <c r="I137" s="34">
        <v>0</v>
      </c>
      <c r="J137" s="97"/>
    </row>
    <row r="138" spans="2:10" x14ac:dyDescent="0.25">
      <c r="B138" s="67"/>
      <c r="C138" s="68">
        <v>32</v>
      </c>
      <c r="D138" s="69"/>
      <c r="E138" s="31" t="s">
        <v>99</v>
      </c>
      <c r="F138" s="50">
        <v>0</v>
      </c>
      <c r="G138" s="34">
        <v>0</v>
      </c>
      <c r="H138" s="34">
        <v>403.75</v>
      </c>
      <c r="I138" s="34">
        <v>0</v>
      </c>
      <c r="J138" s="97"/>
    </row>
    <row r="139" spans="2:10" x14ac:dyDescent="0.25">
      <c r="B139" s="52"/>
      <c r="C139" s="55"/>
      <c r="D139" s="56">
        <v>3225</v>
      </c>
      <c r="E139" s="56" t="s">
        <v>198</v>
      </c>
      <c r="F139" s="51">
        <v>0</v>
      </c>
      <c r="G139" s="36">
        <v>0</v>
      </c>
      <c r="H139" s="36">
        <v>403.75</v>
      </c>
      <c r="I139" s="36">
        <v>0</v>
      </c>
      <c r="J139" s="97"/>
    </row>
    <row r="140" spans="2:10" x14ac:dyDescent="0.25">
      <c r="B140" s="52" t="s">
        <v>17</v>
      </c>
      <c r="C140" s="55"/>
      <c r="D140" s="56"/>
      <c r="E140" s="56"/>
      <c r="F140" s="51"/>
      <c r="G140" s="36"/>
      <c r="H140" s="36"/>
      <c r="I140" s="36"/>
      <c r="J140" s="97"/>
    </row>
    <row r="141" spans="2:10" x14ac:dyDescent="0.25">
      <c r="B141" s="143" t="s">
        <v>139</v>
      </c>
      <c r="C141" s="144"/>
      <c r="D141" s="145"/>
      <c r="E141" s="69" t="s">
        <v>140</v>
      </c>
      <c r="F141" s="50">
        <v>1520</v>
      </c>
      <c r="G141" s="34">
        <v>0</v>
      </c>
      <c r="H141" s="34">
        <f>H142</f>
        <v>1522.28</v>
      </c>
      <c r="I141" s="34">
        <f>H141/F141*100</f>
        <v>100.15</v>
      </c>
      <c r="J141" s="97"/>
    </row>
    <row r="142" spans="2:10" x14ac:dyDescent="0.25">
      <c r="B142" s="143" t="s">
        <v>110</v>
      </c>
      <c r="C142" s="146"/>
      <c r="D142" s="147"/>
      <c r="E142" s="31" t="s">
        <v>203</v>
      </c>
      <c r="F142" s="50">
        <v>1520</v>
      </c>
      <c r="G142" s="34">
        <v>0</v>
      </c>
      <c r="H142" s="34">
        <f>H143</f>
        <v>1522.28</v>
      </c>
      <c r="I142" s="34">
        <f>H142/F142*100</f>
        <v>100.15</v>
      </c>
      <c r="J142" s="97"/>
    </row>
    <row r="143" spans="2:10" ht="25.5" x14ac:dyDescent="0.25">
      <c r="B143" s="67"/>
      <c r="C143" s="68">
        <v>42</v>
      </c>
      <c r="D143" s="69"/>
      <c r="E143" s="69" t="s">
        <v>151</v>
      </c>
      <c r="F143" s="50">
        <v>1520</v>
      </c>
      <c r="G143" s="34">
        <v>0</v>
      </c>
      <c r="H143" s="34">
        <f>H144</f>
        <v>1522.28</v>
      </c>
      <c r="I143" s="34">
        <f>H143/F143*100</f>
        <v>100.15</v>
      </c>
      <c r="J143" s="97"/>
    </row>
    <row r="144" spans="2:10" x14ac:dyDescent="0.25">
      <c r="B144" s="67"/>
      <c r="C144" s="55"/>
      <c r="D144" s="56">
        <v>4241</v>
      </c>
      <c r="E144" s="56" t="s">
        <v>153</v>
      </c>
      <c r="F144" s="51">
        <v>0</v>
      </c>
      <c r="G144" s="36">
        <v>0</v>
      </c>
      <c r="H144" s="36">
        <v>1522.28</v>
      </c>
      <c r="I144" s="36">
        <v>0</v>
      </c>
      <c r="J144" s="97"/>
    </row>
    <row r="145" spans="2:10" x14ac:dyDescent="0.25">
      <c r="B145" s="52" t="s">
        <v>17</v>
      </c>
      <c r="C145" s="55"/>
      <c r="D145" s="56"/>
      <c r="E145" s="56"/>
      <c r="F145" s="51"/>
      <c r="G145" s="36"/>
      <c r="H145" s="36"/>
      <c r="I145" s="36"/>
      <c r="J145" s="97"/>
    </row>
    <row r="146" spans="2:10" x14ac:dyDescent="0.25">
      <c r="B146" s="143" t="s">
        <v>142</v>
      </c>
      <c r="C146" s="144"/>
      <c r="D146" s="145"/>
      <c r="E146" s="69" t="s">
        <v>141</v>
      </c>
      <c r="F146" s="50">
        <f>F147</f>
        <v>1690000</v>
      </c>
      <c r="G146" s="36">
        <v>0</v>
      </c>
      <c r="H146" s="34">
        <f>H147</f>
        <v>1731320.6199999999</v>
      </c>
      <c r="I146" s="34">
        <f>H146/F146*100</f>
        <v>102.4450071005917</v>
      </c>
      <c r="J146" s="97"/>
    </row>
    <row r="147" spans="2:10" x14ac:dyDescent="0.25">
      <c r="B147" s="143" t="s">
        <v>143</v>
      </c>
      <c r="C147" s="144"/>
      <c r="D147" s="145"/>
      <c r="E147" s="69" t="s">
        <v>141</v>
      </c>
      <c r="F147" s="50">
        <f>F148</f>
        <v>1690000</v>
      </c>
      <c r="G147" s="36">
        <v>0</v>
      </c>
      <c r="H147" s="34">
        <f>H148</f>
        <v>1731320.6199999999</v>
      </c>
      <c r="I147" s="34">
        <f>H147/F147*100</f>
        <v>102.4450071005917</v>
      </c>
      <c r="J147" s="97"/>
    </row>
    <row r="148" spans="2:10" ht="14.45" customHeight="1" x14ac:dyDescent="0.25">
      <c r="B148" s="143" t="s">
        <v>125</v>
      </c>
      <c r="C148" s="144"/>
      <c r="D148" s="145"/>
      <c r="E148" s="69" t="s">
        <v>158</v>
      </c>
      <c r="F148" s="50">
        <f>F149+F153</f>
        <v>1690000</v>
      </c>
      <c r="G148" s="34">
        <v>0</v>
      </c>
      <c r="H148" s="34">
        <f>H149+H153</f>
        <v>1731320.6199999999</v>
      </c>
      <c r="I148" s="34">
        <f>H148/F148*100</f>
        <v>102.4450071005917</v>
      </c>
      <c r="J148" s="97"/>
    </row>
    <row r="149" spans="2:10" x14ac:dyDescent="0.25">
      <c r="B149" s="64"/>
      <c r="C149" s="65">
        <v>31</v>
      </c>
      <c r="D149" s="66"/>
      <c r="E149" s="30" t="s">
        <v>149</v>
      </c>
      <c r="F149" s="50">
        <v>1635000</v>
      </c>
      <c r="G149" s="34">
        <v>0</v>
      </c>
      <c r="H149" s="34">
        <f>H150+H151+H152</f>
        <v>1684570.63</v>
      </c>
      <c r="I149" s="34">
        <f>H149/F149*100</f>
        <v>103.03184281345565</v>
      </c>
      <c r="J149" s="97"/>
    </row>
    <row r="150" spans="2:10" x14ac:dyDescent="0.25">
      <c r="B150" s="43"/>
      <c r="C150" s="44"/>
      <c r="D150" s="45">
        <v>3111</v>
      </c>
      <c r="E150" s="32" t="s">
        <v>28</v>
      </c>
      <c r="F150" s="51">
        <v>0</v>
      </c>
      <c r="G150" s="36">
        <v>0</v>
      </c>
      <c r="H150" s="36">
        <v>1511973.99</v>
      </c>
      <c r="I150" s="36">
        <v>0</v>
      </c>
      <c r="J150" s="97"/>
    </row>
    <row r="151" spans="2:10" x14ac:dyDescent="0.25">
      <c r="B151" s="43"/>
      <c r="C151" s="44"/>
      <c r="D151" s="45">
        <v>3121</v>
      </c>
      <c r="E151" s="32" t="s">
        <v>61</v>
      </c>
      <c r="F151" s="51">
        <v>0</v>
      </c>
      <c r="G151" s="36">
        <v>0</v>
      </c>
      <c r="H151" s="36">
        <v>55616.98</v>
      </c>
      <c r="I151" s="36">
        <v>0</v>
      </c>
      <c r="J151" s="97"/>
    </row>
    <row r="152" spans="2:10" x14ac:dyDescent="0.25">
      <c r="B152" s="43"/>
      <c r="C152" s="44"/>
      <c r="D152" s="45">
        <v>3132</v>
      </c>
      <c r="E152" s="32" t="s">
        <v>62</v>
      </c>
      <c r="F152" s="51">
        <v>0</v>
      </c>
      <c r="G152" s="36">
        <v>0</v>
      </c>
      <c r="H152" s="36">
        <v>116979.66</v>
      </c>
      <c r="I152" s="36">
        <v>0</v>
      </c>
      <c r="J152" s="97"/>
    </row>
    <row r="153" spans="2:10" x14ac:dyDescent="0.25">
      <c r="B153" s="64"/>
      <c r="C153" s="65">
        <v>32</v>
      </c>
      <c r="D153" s="66"/>
      <c r="E153" s="31" t="s">
        <v>99</v>
      </c>
      <c r="F153" s="50">
        <v>55000</v>
      </c>
      <c r="G153" s="34">
        <v>0</v>
      </c>
      <c r="H153" s="34">
        <f>H154</f>
        <v>46749.99</v>
      </c>
      <c r="I153" s="34">
        <f>H153/F153*100</f>
        <v>84.999981818181809</v>
      </c>
      <c r="J153" s="97"/>
    </row>
    <row r="154" spans="2:10" x14ac:dyDescent="0.25">
      <c r="B154" s="43"/>
      <c r="C154" s="44"/>
      <c r="D154" s="45">
        <v>3295</v>
      </c>
      <c r="E154" s="32" t="s">
        <v>92</v>
      </c>
      <c r="F154" s="51">
        <v>0</v>
      </c>
      <c r="G154" s="36">
        <v>0</v>
      </c>
      <c r="H154" s="36">
        <v>46749.99</v>
      </c>
      <c r="I154" s="36">
        <v>0</v>
      </c>
      <c r="J154" s="97"/>
    </row>
    <row r="155" spans="2:10" x14ac:dyDescent="0.25">
      <c r="B155" s="97"/>
      <c r="C155" s="97"/>
      <c r="D155" s="97"/>
      <c r="E155" s="97"/>
      <c r="F155" s="97"/>
      <c r="G155" s="97"/>
      <c r="H155" s="97"/>
      <c r="I155" s="97"/>
      <c r="J155" s="97"/>
    </row>
    <row r="156" spans="2:10" x14ac:dyDescent="0.25">
      <c r="B156" s="97"/>
      <c r="C156" s="97"/>
      <c r="D156" s="97"/>
      <c r="E156" s="97"/>
      <c r="F156" s="97"/>
      <c r="G156" s="97"/>
      <c r="H156" s="97"/>
      <c r="I156" s="97"/>
      <c r="J156" s="97"/>
    </row>
    <row r="157" spans="2:10" x14ac:dyDescent="0.25">
      <c r="B157" s="97"/>
      <c r="C157" s="97"/>
      <c r="D157" s="97"/>
      <c r="E157" s="97"/>
      <c r="F157" s="97"/>
      <c r="G157" s="97"/>
      <c r="H157" s="97"/>
      <c r="I157" s="97"/>
      <c r="J157" s="97"/>
    </row>
    <row r="158" spans="2:10" x14ac:dyDescent="0.25">
      <c r="B158" s="97"/>
      <c r="C158" s="97"/>
      <c r="D158" s="97"/>
      <c r="E158" s="97"/>
      <c r="F158" s="97"/>
      <c r="G158" s="97"/>
      <c r="H158" s="97"/>
      <c r="I158" s="97"/>
      <c r="J158" s="97"/>
    </row>
    <row r="159" spans="2:10" x14ac:dyDescent="0.25">
      <c r="B159" s="97"/>
      <c r="C159" s="97"/>
      <c r="D159" s="97"/>
      <c r="E159" s="97" t="s">
        <v>187</v>
      </c>
      <c r="F159" s="97"/>
      <c r="G159" s="97"/>
      <c r="H159" s="97"/>
      <c r="I159" s="97"/>
      <c r="J159" s="97"/>
    </row>
    <row r="160" spans="2:10" x14ac:dyDescent="0.25">
      <c r="B160" s="57"/>
      <c r="C160" s="57"/>
      <c r="D160" s="57"/>
      <c r="E160" s="57"/>
      <c r="F160" s="57"/>
      <c r="G160" s="57"/>
      <c r="H160" s="57"/>
      <c r="I160" s="57"/>
    </row>
  </sheetData>
  <mergeCells count="44">
    <mergeCell ref="B49:D49"/>
    <mergeCell ref="B104:D104"/>
    <mergeCell ref="B105:D105"/>
    <mergeCell ref="B136:D136"/>
    <mergeCell ref="B137:D137"/>
    <mergeCell ref="B100:D100"/>
    <mergeCell ref="B112:D112"/>
    <mergeCell ref="B120:D120"/>
    <mergeCell ref="B128:D128"/>
    <mergeCell ref="B121:D121"/>
    <mergeCell ref="B111:D111"/>
    <mergeCell ref="B99:D99"/>
    <mergeCell ref="B93:D93"/>
    <mergeCell ref="B89:D89"/>
    <mergeCell ref="B52:D52"/>
    <mergeCell ref="B77:D77"/>
    <mergeCell ref="B36:D36"/>
    <mergeCell ref="B44:D44"/>
    <mergeCell ref="B35:D35"/>
    <mergeCell ref="B43:D43"/>
    <mergeCell ref="B45:D45"/>
    <mergeCell ref="B84:D84"/>
    <mergeCell ref="B88:D88"/>
    <mergeCell ref="B83:D83"/>
    <mergeCell ref="B69:D69"/>
    <mergeCell ref="B94:D94"/>
    <mergeCell ref="B2:I2"/>
    <mergeCell ref="B8:D8"/>
    <mergeCell ref="B12:D12"/>
    <mergeCell ref="B13:D13"/>
    <mergeCell ref="B10:D10"/>
    <mergeCell ref="B9:D9"/>
    <mergeCell ref="B11:D11"/>
    <mergeCell ref="B4:I4"/>
    <mergeCell ref="B6:E6"/>
    <mergeCell ref="B7:E7"/>
    <mergeCell ref="B146:D146"/>
    <mergeCell ref="B147:D147"/>
    <mergeCell ref="B148:D148"/>
    <mergeCell ref="B129:D129"/>
    <mergeCell ref="B130:D130"/>
    <mergeCell ref="B131:D131"/>
    <mergeCell ref="B141:D141"/>
    <mergeCell ref="B142:D142"/>
  </mergeCells>
  <pageMargins left="0.7" right="0.7" top="0.75" bottom="0.75" header="0.3" footer="0.3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SAŽETAK</vt:lpstr>
      <vt:lpstr> Račun prihoda i rashoda</vt:lpstr>
      <vt:lpstr>Rashodi prema izvorima finan</vt:lpstr>
      <vt:lpstr>Rashodi prema funkcijskoj k </vt:lpstr>
      <vt:lpstr>POSEBNI DIO</vt:lpstr>
      <vt:lpstr>' Račun prihoda i rashoda'!Print_Area</vt:lpstr>
      <vt:lpstr>SAŽETAK!Print_Area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Vanja Klaric</cp:lastModifiedBy>
  <cp:lastPrinted>2025-03-19T11:59:53Z</cp:lastPrinted>
  <dcterms:created xsi:type="dcterms:W3CDTF">2022-08-12T12:51:27Z</dcterms:created>
  <dcterms:modified xsi:type="dcterms:W3CDTF">2025-03-25T12:43:00Z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